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87" i="1" l="1"/>
  <c r="C195" i="1" s="1"/>
  <c r="C163" i="1"/>
  <c r="I80" i="1"/>
  <c r="I165" i="1"/>
  <c r="C45" i="1"/>
  <c r="I18" i="1" s="1"/>
  <c r="C40" i="1"/>
  <c r="I17" i="1" s="1"/>
  <c r="I84" i="1"/>
  <c r="I164" i="1"/>
  <c r="I137" i="1"/>
  <c r="C126" i="1"/>
  <c r="I108" i="1" s="1"/>
  <c r="C107" i="1"/>
  <c r="C79" i="1"/>
  <c r="C16" i="1"/>
  <c r="I6" i="1"/>
  <c r="I4" i="1"/>
  <c r="I5" i="1" s="1"/>
  <c r="C46" i="1" l="1"/>
  <c r="I83" i="1"/>
</calcChain>
</file>

<file path=xl/sharedStrings.xml><?xml version="1.0" encoding="utf-8"?>
<sst xmlns="http://schemas.openxmlformats.org/spreadsheetml/2006/main" count="629" uniqueCount="254">
  <si>
    <t>Route Name</t>
  </si>
  <si>
    <t>Day</t>
  </si>
  <si>
    <t>Length</t>
  </si>
  <si>
    <t>Ave. Speed</t>
  </si>
  <si>
    <t>Type</t>
  </si>
  <si>
    <t>G1S1.00 Jackpot Jeep Rds-gps</t>
  </si>
  <si>
    <t>Main Route</t>
  </si>
  <si>
    <t>Difficulty</t>
  </si>
  <si>
    <t>Easy</t>
  </si>
  <si>
    <t>G1S1.01-Winecup Rd-map</t>
  </si>
  <si>
    <t>Road</t>
  </si>
  <si>
    <t>G1S1.02 Little Piney ATV-map</t>
  </si>
  <si>
    <t>G1S1.03 Little Piney Spring ST-map</t>
  </si>
  <si>
    <t>Medium</t>
  </si>
  <si>
    <t>G1S1.05 Swanty Cr ATV-map</t>
  </si>
  <si>
    <t>G1S1.06 Swanty Pk ST-map-untested</t>
  </si>
  <si>
    <t>G1S1-Byapss Swanty-map</t>
  </si>
  <si>
    <t>G1S1-Bypass on 7874-map</t>
  </si>
  <si>
    <t>G1S1.07 Willow Cr ATV-map</t>
  </si>
  <si>
    <t>G1S1.08 Joe's Mtn ST-map</t>
  </si>
  <si>
    <t>G1S1.09-Trap Crk Rd-map+gps</t>
  </si>
  <si>
    <t>G1S1.09.1 ST-Trapper Creek trl-map</t>
  </si>
  <si>
    <t>Special</t>
  </si>
  <si>
    <t>G1S1.09.2-Dry Creek-adv-map</t>
  </si>
  <si>
    <t>G1S1.09.3-Trapper Creek-gps</t>
  </si>
  <si>
    <t>G1S1.10- Trl 240, 237 &amp; 606 - gps</t>
  </si>
  <si>
    <t>G1S1.11 -Paved and jeep roads-gps</t>
  </si>
  <si>
    <t>G1S1.12-Roads to Pine-gps</t>
  </si>
  <si>
    <t>Jackpot to Rock Creek Gas</t>
  </si>
  <si>
    <t>Jackpot to Shell Gas</t>
  </si>
  <si>
    <t>Shell to Pine Gas</t>
  </si>
  <si>
    <t>Milage to Pine - Our Route</t>
  </si>
  <si>
    <t>G1S2-Roads to Paradise :) - gps</t>
  </si>
  <si>
    <t>G1S2-Paradise ATV-gps</t>
  </si>
  <si>
    <t>G1S2-Dirt Road to more trails-gps</t>
  </si>
  <si>
    <t>G1S2-Trl 195-gps</t>
  </si>
  <si>
    <t>G1S2-Trl 629-gps</t>
  </si>
  <si>
    <t>G1S2-Trl 630-gps</t>
  </si>
  <si>
    <t>G1S2-Porcupine Trl 630-gps</t>
  </si>
  <si>
    <t>G1S2-Rd 181-gps</t>
  </si>
  <si>
    <t>G1S2-ATV 181-gps</t>
  </si>
  <si>
    <t>G1S2-Lime to Presidents Conn Trl - gps</t>
  </si>
  <si>
    <t>G1S2-Iron Mt Spur to View</t>
  </si>
  <si>
    <t>Out N Back</t>
  </si>
  <si>
    <t>G1S2-atv 048+050-gps</t>
  </si>
  <si>
    <t>G1S2-Baum Conn rd-gps</t>
  </si>
  <si>
    <t>G1S2-Trl 030-gps</t>
  </si>
  <si>
    <t>G1S2-So Frk Boise Rd-gps</t>
  </si>
  <si>
    <t>G1S2-Shake Crk TH rd -gps</t>
  </si>
  <si>
    <t>G1S2-Shake+Trail Crk Trl-gps</t>
  </si>
  <si>
    <t>G1S2-Yuba Trl-gps</t>
  </si>
  <si>
    <t>G1S2james crk rd-gps</t>
  </si>
  <si>
    <t xml:space="preserve">G1S2-James Creek Rd to History sign-map </t>
  </si>
  <si>
    <t>G1S2-MiddleFk Rd</t>
  </si>
  <si>
    <t>G1S2-Great Intermediate trail bonus-Barber Flat Trl-gps</t>
  </si>
  <si>
    <t>G1S2-Little Owl Crk Rd to Lowell-gps</t>
  </si>
  <si>
    <t>G1S2-Hungarian Ridge Trl 166 adv--map</t>
  </si>
  <si>
    <t>G1S3-Hwy 21-West-gps</t>
  </si>
  <si>
    <t>Milage to Sourdough - Our Route</t>
  </si>
  <si>
    <t>G1S3-NF24-gps</t>
  </si>
  <si>
    <t>G1S3-Deadwood Trl-gps</t>
  </si>
  <si>
    <t>G1S3-NF555-gps</t>
  </si>
  <si>
    <t>G1S3-NF-555-gps</t>
  </si>
  <si>
    <t>G1S3-Bonus Trail Miles - Fun trails-gps</t>
  </si>
  <si>
    <t>G1S3-Habit Trl-gps</t>
  </si>
  <si>
    <t>G1S3-nf671-gps</t>
  </si>
  <si>
    <t>G1S3-End Special Test Bitter+Stratton Cr trail-map</t>
  </si>
  <si>
    <t>G1S3-landmark Stanly Rd-map</t>
  </si>
  <si>
    <t>G1S3-Burnt Log Rd-447-map</t>
  </si>
  <si>
    <t>G1S3-Baypass Trails on Landmark Stanley-map</t>
  </si>
  <si>
    <t>G1S3-McClure Trl 089-map 001</t>
  </si>
  <si>
    <t>G1S3-Nf-447 Rd2 to Trail387-map</t>
  </si>
  <si>
    <t>G1S3-Nf-447 Trl1 to Trail389-map</t>
  </si>
  <si>
    <t>G1S3-Buck Creek Trl 090-map</t>
  </si>
  <si>
    <t>G1S3-NF451-map</t>
  </si>
  <si>
    <t xml:space="preserve">G1S3-NF440 to trails-map </t>
  </si>
  <si>
    <t>G1S3-Trl 297 -map</t>
  </si>
  <si>
    <t>G1S3-Thunder Mountain Rd-map</t>
  </si>
  <si>
    <t>G1S3-Trl 073-map</t>
  </si>
  <si>
    <t>G1S3-TRL 97, ATV-map</t>
  </si>
  <si>
    <t>G1S3-Trl 097 -map</t>
  </si>
  <si>
    <t>G1S3-Road181 to  Johnson Creek Rd-map</t>
  </si>
  <si>
    <t>G1S3-Rd 413 into Yellow Pine-map</t>
  </si>
  <si>
    <t>Sourdough Gas to Yellow Pine Gas</t>
  </si>
  <si>
    <t>G1S3-East Fork + Lick Crk Rd-map</t>
  </si>
  <si>
    <t>Advanced</t>
  </si>
  <si>
    <t>G1S3-Twenty Mile Trail-gps</t>
  </si>
  <si>
    <t>G1S3-Warren Wagon Rd-gps+map</t>
  </si>
  <si>
    <t>G1S3-Road to Bear Pete-getting off slab-map</t>
  </si>
  <si>
    <t>G1S3-Bear Pete Trl-142.3-map</t>
  </si>
  <si>
    <t>G1S3-Nethker Trl 143-tracklog</t>
  </si>
  <si>
    <t>G1S3-NF251-tracklog</t>
  </si>
  <si>
    <t>G1S3-Burgdorf Rd to Nf-246-map</t>
  </si>
  <si>
    <t>Milage to Burgdorf - our route</t>
  </si>
  <si>
    <t>Yellow Pine Gas to Burgdorf Gas</t>
  </si>
  <si>
    <t>G1S4-Burgdorf Rd to Nf-246-map</t>
  </si>
  <si>
    <t>G1S4-NF251-map</t>
  </si>
  <si>
    <t>G1S4-Nethker Trl 143 out-tracklog</t>
  </si>
  <si>
    <t>G1S4-Bear-Pete Trail-trackloog</t>
  </si>
  <si>
    <t>G1S4-Bear-Pete Trl -gps</t>
  </si>
  <si>
    <t>G1S4-Down French Creek to Salmon River-gps</t>
  </si>
  <si>
    <t>G1S4-Salmon River Rd to Gas-up - gps</t>
  </si>
  <si>
    <t>Yellow Pine Gas to Riggins Gas</t>
  </si>
  <si>
    <t>Burgdorf Gas to Riggins Gas</t>
  </si>
  <si>
    <t xml:space="preserve">G1S4-Allison Creek Rd to Chair Pt-gps </t>
  </si>
  <si>
    <t>G1S4-Trl 118-gps</t>
  </si>
  <si>
    <t>G1S4-Nut Basin Rd-gps</t>
  </si>
  <si>
    <t>G1S4-Trl 117-gps</t>
  </si>
  <si>
    <t>G1S4-Spur on Nut Basin Trl 117-gps</t>
  </si>
  <si>
    <t>G1S4-SlatePk to Little Van Buren 330 Advanced-map</t>
  </si>
  <si>
    <t>G1S4-No Business 349 Advanced-map</t>
  </si>
  <si>
    <t>G1S4-Trl 323.2-map</t>
  </si>
  <si>
    <t>G1S4-Slate Creek Rd to trail 320-map</t>
  </si>
  <si>
    <t>G1S4-NF Slate Creek, Trl 320-map</t>
  </si>
  <si>
    <t>G1S4-Trl 385-atv-map</t>
  </si>
  <si>
    <t>G1S4-Trail 307-gps</t>
  </si>
  <si>
    <t>G1S4-Slate Creek Rd to Corral Creek-gps</t>
  </si>
  <si>
    <t>G1S4-Trl 431 ATV-gps</t>
  </si>
  <si>
    <t>G1S4-Marble Point Trail 328-gps</t>
  </si>
  <si>
    <t>G1S4-Roads to Hwy 14, along Hungry ridge-gps</t>
  </si>
  <si>
    <t>G1S4-Fisch Creek Placer Rd-gps</t>
  </si>
  <si>
    <t>G1S4-Trl 421-ATV-gps</t>
  </si>
  <si>
    <t>G1S4-China Pt Rd+ to Lowell-gps</t>
  </si>
  <si>
    <t>G1S4-Chair Pt to Kooskia via Elk Wagon Rd -gps</t>
  </si>
  <si>
    <t>G1S4-Kooskia to Pierce-gps</t>
  </si>
  <si>
    <t>Milage to Pierce - our route</t>
  </si>
  <si>
    <t>G1S5-Roads to trails - gps</t>
  </si>
  <si>
    <t>G1S5-DEWEY MOUNTAIN Jeep Trail-gps</t>
  </si>
  <si>
    <t>G1S5-Dan Lee Ridge Trl 11-gps</t>
  </si>
  <si>
    <t>G1S5-Hemlcok LO and NF1845-gps</t>
  </si>
  <si>
    <t>G1S5-detour to Special test trails-gps</t>
  </si>
  <si>
    <t>G1S5-Fun Trails, but some overgrown-gps</t>
  </si>
  <si>
    <t>G1S5-NF547-5225 to Larch Butte-gps</t>
  </si>
  <si>
    <t>G1S5--Larch Butte Trl 674-gps</t>
  </si>
  <si>
    <t>G1S5-NF555 to Guard Station - gps</t>
  </si>
  <si>
    <t>G1S5-WEITAS CREEK Trl 20-gps</t>
  </si>
  <si>
    <t>G1S5-Weitas ATV trail 20-gps</t>
  </si>
  <si>
    <t>G1S5-Windy Ridge-gps</t>
  </si>
  <si>
    <t>G1S5-WindyBill-Jnctn LO, Tight singletrack-gps</t>
  </si>
  <si>
    <t>G1S5-Black Canyon+ rds to Simmons-gps</t>
  </si>
  <si>
    <t>G1S5-Required option before Aug 1. Scurvy Mt LO-Adv- gps</t>
  </si>
  <si>
    <t>G1S5-Scurvy Mt, Pre-Aug 1-gps</t>
  </si>
  <si>
    <t>G1S5-Kelly Crk Rd-gps</t>
  </si>
  <si>
    <t>G1S5-Moose Creek Rd-gps</t>
  </si>
  <si>
    <t>Pre-August 1</t>
  </si>
  <si>
    <t>G1S5-Simmon Tower Road-gps</t>
  </si>
  <si>
    <t>G1S5-Simmons Ridge Trl-gps</t>
  </si>
  <si>
    <t>G1S5-NF320-gps</t>
  </si>
  <si>
    <t>G1S5-Windy Paved River Rd to Avery -gps</t>
  </si>
  <si>
    <t>Milage to Avery - our route</t>
  </si>
  <si>
    <t>Pierce Gas to Avery Gas</t>
  </si>
  <si>
    <t>G1S6-Cut back to trail-gps</t>
  </si>
  <si>
    <t>G1S6-Nelson Ridge to Shefoot+LongLiz Trls-gps</t>
  </si>
  <si>
    <t>G1S6-ATV Trl 189-map</t>
  </si>
  <si>
    <t>G1S6-Big Dick Tral 189 MC-map</t>
  </si>
  <si>
    <t>G1S6-Moon Pass Rd to Wallace-gps</t>
  </si>
  <si>
    <t>G1S6-Wonderful Peak Trl 178-adv-gps</t>
  </si>
  <si>
    <t>G1S6-Trl 16 -gps</t>
  </si>
  <si>
    <t>G1S6-Trail 16 to Stevens Pk-GEarth</t>
  </si>
  <si>
    <t>G1S6-St Joe Divide ATV Trl 16A -gps</t>
  </si>
  <si>
    <t>Avery Gas to Wallace Gas</t>
  </si>
  <si>
    <t>G1S6-Burke and Cooper Pass Rd-gps</t>
  </si>
  <si>
    <t>G1S6-Glidden Lake View and camping-gps</t>
  </si>
  <si>
    <t>G1S6-Stateline Trail 7 - gps 002</t>
  </si>
  <si>
    <t>G1S6-Granite Peak Special Test-adv-gps 002</t>
  </si>
  <si>
    <t>G1S6-ATV Rd to 137-gps</t>
  </si>
  <si>
    <t>G1S6-Easier ATV  Bailout -tracklog</t>
  </si>
  <si>
    <t>G1S6-NF9-gps</t>
  </si>
  <si>
    <t>G1S6-Trl 7.3-gps</t>
  </si>
  <si>
    <t>G1S6-NF430-3-gps</t>
  </si>
  <si>
    <t>G1S6-Trl 7.5-GPS 002</t>
  </si>
  <si>
    <t>G1S6-Trl 7.4-gps 002</t>
  </si>
  <si>
    <t>G1S6-Roads Down from Stateline-gps</t>
  </si>
  <si>
    <t>G1S6-Cabin Creek Rd-map</t>
  </si>
  <si>
    <t>G1S6-ATV Trl 1516-map</t>
  </si>
  <si>
    <t>G1S6-Roads to Independance Creek-map</t>
  </si>
  <si>
    <t>G1S6-Nf-1516 Rd and Cabin Creek Rd-map</t>
  </si>
  <si>
    <t>G1S6-Independance Creek Trl -gps</t>
  </si>
  <si>
    <t>G1S6-Independance Creek-gps</t>
  </si>
  <si>
    <t>G1S6-NF332-map</t>
  </si>
  <si>
    <t>G1S6-NF1078-gps</t>
  </si>
  <si>
    <t>G1S7-Lakeview road-gps</t>
  </si>
  <si>
    <t>G1S7-Gold Creek ATV-gps</t>
  </si>
  <si>
    <t>G1S7-Gold Creek ST-gps</t>
  </si>
  <si>
    <t>G1S7-Roads to Clark Fork-gps</t>
  </si>
  <si>
    <t>G1S7-Green Mt Trl 69-awesome spur-gps</t>
  </si>
  <si>
    <t>Wallace Gas to Clark Fork Gas</t>
  </si>
  <si>
    <t>G1S7-Pavement to Pack River-gps</t>
  </si>
  <si>
    <t>G1S7-Paved Roads to Roman Nose trails-gps</t>
  </si>
  <si>
    <t>G1S7-Trail 222-gps</t>
  </si>
  <si>
    <t>G1S7-White Mt Trail-map</t>
  </si>
  <si>
    <t>G1S7-White Mt Trail 453-Sweet- gps</t>
  </si>
  <si>
    <t>G1S7-Dodge Peak Trail-gps</t>
  </si>
  <si>
    <t>G1S7-Roman Nose Jeep Trail</t>
  </si>
  <si>
    <t>G1S7-Roman Nose Sight Seeing</t>
  </si>
  <si>
    <t>G1S7-Roads back to Bonners Ferry</t>
  </si>
  <si>
    <t>G1S7-CR18 to Bonners-map</t>
  </si>
  <si>
    <t>G1S7-Hwy 95-gps</t>
  </si>
  <si>
    <t>Clark Fork Gas to 3 Mile Cafe Gas</t>
  </si>
  <si>
    <t>G1S7-CR34 rd-gps</t>
  </si>
  <si>
    <t>G1S7-NF2547 -gps</t>
  </si>
  <si>
    <t>G1S7-Rd to TH 32-gps</t>
  </si>
  <si>
    <t>G1S7-ATV 32-gps</t>
  </si>
  <si>
    <t>G1S7-Danquist Trl 225-gps</t>
  </si>
  <si>
    <t>G1S7-NF2259-hwy95+NF448-gps</t>
  </si>
  <si>
    <t>G1S7-MIssion Mt Trl-gps</t>
  </si>
  <si>
    <t>G1S7-RD to Canada Bdr -gps</t>
  </si>
  <si>
    <t>In Canada</t>
  </si>
  <si>
    <t>G1S7-Roads back after finish-gps</t>
  </si>
  <si>
    <t>G1S7-Continue Route back to Bonners or Offical Canada Bdr crossing -gps</t>
  </si>
  <si>
    <t>G1S7-Hwy to Offical Canada Bdr crossing -gps 002 001</t>
  </si>
  <si>
    <t>Get Passport Stamped</t>
  </si>
  <si>
    <t>Heading Home</t>
  </si>
  <si>
    <t>7R</t>
  </si>
  <si>
    <t>G1S7-Scenic Road back to Bonners Ferry-gps</t>
  </si>
  <si>
    <t>3 Mile Café gas to Eastport to 3 Mile Café Gas</t>
  </si>
  <si>
    <t>G1S2-Snowline Trl-Advanced-gps---SKIP - Deep Water</t>
  </si>
  <si>
    <t xml:space="preserve">Burgdorf Gas to Kooskia Gas </t>
  </si>
  <si>
    <t>Bypass North Fork Fish Creek Challenge - per Joe - LONG</t>
  </si>
  <si>
    <t>G1S5-NF 547-map</t>
  </si>
  <si>
    <t>Do Second Challenge instead of first - Joe Says better</t>
  </si>
  <si>
    <t>Couple of Tuff Spots - but VERY rewarding per Joe</t>
  </si>
  <si>
    <t>If WindyBill log infested (Per TOI 2016), take Cook Mountain Trail Instead</t>
  </si>
  <si>
    <t>Couple of Tuff Spots - but VERY rewarding per Joe - A MUST DO!</t>
  </si>
  <si>
    <t>Awesome Views - Per JOE!</t>
  </si>
  <si>
    <t>G1S7-White Mt 453 -Special Test Extension-map</t>
  </si>
  <si>
    <t>Not Needed per Joe as doing so many other Specials</t>
  </si>
  <si>
    <t>Shown as .1 as we can bypass for Kooskia Gas</t>
  </si>
  <si>
    <t>Stay Night in Jackpot</t>
  </si>
  <si>
    <t>G1S2-MiddleFrk (FH82) to Cotton Wood Creek (NF377)</t>
  </si>
  <si>
    <t>Fire Re-Route</t>
  </si>
  <si>
    <t>G1S2-Cotton Wood Creek (NF377)</t>
  </si>
  <si>
    <t>G1S2-Thorn Creek Road (NF377.1)</t>
  </si>
  <si>
    <t>G1S2-Highway 21 into Idaho City</t>
  </si>
  <si>
    <t>Pine Gas to Idaho City Gas</t>
  </si>
  <si>
    <t>G1S2-Main Street &amp; Centerville Road</t>
  </si>
  <si>
    <t>G1S2-Banks-Lowman Road (NF24)</t>
  </si>
  <si>
    <t>Idaho City Gas to Sourdough Gas</t>
  </si>
  <si>
    <t>Kooskia Gas to Pierce Gas</t>
  </si>
  <si>
    <t>G1S2-Placerville and Alder Creek Road</t>
  </si>
  <si>
    <t>G</t>
  </si>
  <si>
    <t>Stay at Burgdorf - (208) 636-3036</t>
  </si>
  <si>
    <t>Stay in Sourdough Lodge - (208) 259-3326</t>
  </si>
  <si>
    <t>Stay in Pine Lodge  - (208) 259-3326</t>
  </si>
  <si>
    <t>Stay at Outback Cabins - Cabin#4 - (208) 464-2171</t>
  </si>
  <si>
    <t>Stay at Avery Scheffy's Motel - (208) 245-4410</t>
  </si>
  <si>
    <t>Mileage to Clark Fork - Our Route</t>
  </si>
  <si>
    <t>Mileage to Eastport - our way</t>
  </si>
  <si>
    <t>Day 7 Mileage - our way</t>
  </si>
  <si>
    <t>Stay at Clark Fork Lodge - 208-266-1716</t>
  </si>
  <si>
    <t>G1S7-Dirt Roads to Bonners Ferry-map</t>
  </si>
  <si>
    <t>Victory Dinner at Fiest Creek Lodge - Possible Meet Joe</t>
  </si>
  <si>
    <t>Meet Ride Back there or at 3 Mile Café and Gas</t>
  </si>
  <si>
    <t>4 Star Jacks - $40.00 - perfect!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</si>
</sst>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4" fillId="5" borderId="12" applyNumberFormat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3" borderId="0" xfId="1"/>
    <xf numFmtId="164" fontId="1" fillId="2" borderId="0" xfId="3" applyNumberForma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4" borderId="0" xfId="4" applyFont="1"/>
    <xf numFmtId="164" fontId="6" fillId="4" borderId="0" xfId="4" applyNumberFormat="1" applyFont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0" fontId="0" fillId="6" borderId="4" xfId="0" applyFill="1" applyBorder="1"/>
    <xf numFmtId="0" fontId="0" fillId="6" borderId="10" xfId="0" applyFill="1" applyBorder="1"/>
    <xf numFmtId="0" fontId="3" fillId="4" borderId="0" xfId="4"/>
    <xf numFmtId="0" fontId="0" fillId="0" borderId="4" xfId="0" applyFill="1" applyBorder="1"/>
    <xf numFmtId="0" fontId="5" fillId="0" borderId="10" xfId="0" applyFont="1" applyBorder="1"/>
    <xf numFmtId="164" fontId="3" fillId="4" borderId="0" xfId="4" applyNumberFormat="1" applyAlignment="1">
      <alignment horizontal="center"/>
    </xf>
    <xf numFmtId="0" fontId="0" fillId="0" borderId="0" xfId="0" applyBorder="1" applyAlignment="1">
      <alignment horizontal="center"/>
    </xf>
    <xf numFmtId="0" fontId="4" fillId="5" borderId="12" xfId="2"/>
    <xf numFmtId="164" fontId="4" fillId="5" borderId="12" xfId="2" applyNumberFormat="1" applyAlignment="1">
      <alignment horizontal="center"/>
    </xf>
    <xf numFmtId="0" fontId="6" fillId="4" borderId="1" xfId="4" applyFont="1" applyBorder="1"/>
    <xf numFmtId="0" fontId="6" fillId="4" borderId="6" xfId="4" applyFont="1" applyBorder="1" applyAlignment="1">
      <alignment horizontal="center"/>
    </xf>
    <xf numFmtId="0" fontId="6" fillId="4" borderId="7" xfId="4" applyFont="1" applyBorder="1"/>
    <xf numFmtId="164" fontId="6" fillId="4" borderId="8" xfId="4" applyNumberFormat="1" applyFont="1" applyBorder="1" applyAlignment="1">
      <alignment horizontal="center"/>
    </xf>
    <xf numFmtId="0" fontId="6" fillId="4" borderId="2" xfId="4" applyFont="1" applyBorder="1"/>
    <xf numFmtId="164" fontId="6" fillId="4" borderId="3" xfId="4" applyNumberFormat="1" applyFont="1" applyBorder="1" applyAlignment="1">
      <alignment horizontal="center"/>
    </xf>
    <xf numFmtId="0" fontId="6" fillId="4" borderId="0" xfId="4" applyFont="1" applyAlignment="1">
      <alignment horizontal="center"/>
    </xf>
    <xf numFmtId="0" fontId="2" fillId="3" borderId="0" xfId="1" applyAlignment="1">
      <alignment horizontal="center"/>
    </xf>
    <xf numFmtId="164" fontId="2" fillId="3" borderId="0" xfId="1" applyNumberFormat="1" applyAlignment="1">
      <alignment horizontal="center"/>
    </xf>
    <xf numFmtId="0" fontId="2" fillId="3" borderId="4" xfId="1" applyBorder="1"/>
    <xf numFmtId="0" fontId="2" fillId="3" borderId="0" xfId="1" applyBorder="1"/>
    <xf numFmtId="164" fontId="2" fillId="3" borderId="6" xfId="1" applyNumberFormat="1" applyBorder="1" applyAlignment="1">
      <alignment horizontal="center"/>
    </xf>
    <xf numFmtId="0" fontId="7" fillId="3" borderId="2" xfId="1" applyFont="1" applyBorder="1"/>
    <xf numFmtId="164" fontId="7" fillId="3" borderId="3" xfId="1" applyNumberFormat="1" applyFont="1" applyBorder="1" applyAlignment="1">
      <alignment horizontal="center"/>
    </xf>
    <xf numFmtId="0" fontId="2" fillId="3" borderId="1" xfId="1" applyBorder="1"/>
    <xf numFmtId="0" fontId="7" fillId="3" borderId="9" xfId="1" applyFont="1" applyBorder="1"/>
    <xf numFmtId="164" fontId="7" fillId="3" borderId="11" xfId="1" applyNumberFormat="1" applyFont="1" applyBorder="1" applyAlignment="1">
      <alignment horizontal="center"/>
    </xf>
    <xf numFmtId="0" fontId="7" fillId="3" borderId="1" xfId="1" applyFont="1" applyBorder="1"/>
    <xf numFmtId="164" fontId="7" fillId="3" borderId="6" xfId="1" applyNumberFormat="1" applyFont="1" applyBorder="1" applyAlignment="1">
      <alignment horizontal="center"/>
    </xf>
    <xf numFmtId="0" fontId="9" fillId="2" borderId="0" xfId="3" applyFont="1"/>
    <xf numFmtId="164" fontId="9" fillId="2" borderId="0" xfId="3" applyNumberFormat="1" applyFont="1" applyAlignment="1">
      <alignment horizontal="center"/>
    </xf>
    <xf numFmtId="0" fontId="9" fillId="2" borderId="0" xfId="3" applyFont="1" applyAlignment="1">
      <alignment horizontal="center"/>
    </xf>
    <xf numFmtId="0" fontId="9" fillId="2" borderId="0" xfId="3" applyFont="1" applyBorder="1"/>
    <xf numFmtId="0" fontId="10" fillId="7" borderId="12" xfId="2" applyFont="1" applyFill="1"/>
    <xf numFmtId="0" fontId="8" fillId="8" borderId="0" xfId="0" applyFont="1" applyFill="1" applyAlignment="1">
      <alignment horizontal="center"/>
    </xf>
    <xf numFmtId="0" fontId="0" fillId="8" borderId="2" xfId="0" applyFill="1" applyBorder="1"/>
    <xf numFmtId="0" fontId="5" fillId="8" borderId="1" xfId="0" applyFont="1" applyFill="1" applyBorder="1"/>
    <xf numFmtId="164" fontId="5" fillId="8" borderId="6" xfId="0" applyNumberFormat="1" applyFont="1" applyFill="1" applyBorder="1" applyAlignment="1">
      <alignment horizontal="center"/>
    </xf>
    <xf numFmtId="0" fontId="5" fillId="8" borderId="2" xfId="0" applyFont="1" applyFill="1" applyBorder="1"/>
    <xf numFmtId="164" fontId="5" fillId="8" borderId="3" xfId="0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</cellXfs>
  <cellStyles count="5">
    <cellStyle name="Bad" xfId="1" builtinId="27"/>
    <cellStyle name="Calculation" xfId="2" builtinId="22"/>
    <cellStyle name="Good" xfId="3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"/>
  <sheetViews>
    <sheetView tabSelected="1" workbookViewId="0">
      <selection activeCell="B6" sqref="B6"/>
    </sheetView>
  </sheetViews>
  <sheetFormatPr defaultRowHeight="15" x14ac:dyDescent="0.25"/>
  <cols>
    <col min="1" max="1" width="9.140625" style="1"/>
    <col min="2" max="2" width="53.7109375" customWidth="1"/>
    <col min="3" max="3" width="13.85546875" style="1" customWidth="1"/>
    <col min="4" max="4" width="15.28515625" style="1" customWidth="1"/>
    <col min="5" max="5" width="14.7109375" customWidth="1"/>
    <col min="6" max="6" width="14.5703125" customWidth="1"/>
    <col min="7" max="7" width="4" customWidth="1"/>
    <col min="8" max="8" width="53" customWidth="1"/>
    <col min="9" max="9" width="9.140625" style="1"/>
  </cols>
  <sheetData>
    <row r="1" spans="1:9" ht="15.75" thickBot="1" x14ac:dyDescent="0.3">
      <c r="A1" s="23" t="s">
        <v>1</v>
      </c>
      <c r="B1" s="24" t="s">
        <v>0</v>
      </c>
      <c r="C1" s="23" t="s">
        <v>2</v>
      </c>
      <c r="D1" s="23" t="s">
        <v>3</v>
      </c>
      <c r="E1" s="23" t="s">
        <v>4</v>
      </c>
      <c r="F1" s="23" t="s">
        <v>7</v>
      </c>
    </row>
    <row r="2" spans="1:9" x14ac:dyDescent="0.25">
      <c r="A2" s="1">
        <v>1</v>
      </c>
      <c r="B2" t="s">
        <v>5</v>
      </c>
      <c r="C2" s="2">
        <v>30</v>
      </c>
      <c r="D2" s="2">
        <v>11.8</v>
      </c>
      <c r="E2" t="s">
        <v>6</v>
      </c>
      <c r="F2" t="s">
        <v>10</v>
      </c>
      <c r="H2" s="57" t="s">
        <v>228</v>
      </c>
    </row>
    <row r="3" spans="1:9" x14ac:dyDescent="0.25">
      <c r="A3" s="1">
        <v>1</v>
      </c>
      <c r="B3" t="s">
        <v>9</v>
      </c>
      <c r="C3" s="2">
        <v>6.9</v>
      </c>
      <c r="D3" s="2">
        <v>42.6</v>
      </c>
      <c r="E3" t="s">
        <v>6</v>
      </c>
      <c r="F3" t="s">
        <v>10</v>
      </c>
      <c r="H3" s="57" t="s">
        <v>253</v>
      </c>
    </row>
    <row r="4" spans="1:9" ht="15.75" thickBot="1" x14ac:dyDescent="0.3">
      <c r="A4" s="1">
        <v>1</v>
      </c>
      <c r="B4" t="s">
        <v>11</v>
      </c>
      <c r="C4" s="2">
        <v>1.4</v>
      </c>
      <c r="D4" s="2"/>
      <c r="E4" t="s">
        <v>6</v>
      </c>
      <c r="F4" t="s">
        <v>8</v>
      </c>
      <c r="H4" t="s">
        <v>28</v>
      </c>
      <c r="I4" s="2">
        <f>SUM(C2:C13)</f>
        <v>69.2</v>
      </c>
    </row>
    <row r="5" spans="1:9" ht="15.75" x14ac:dyDescent="0.25">
      <c r="A5" s="1">
        <v>1</v>
      </c>
      <c r="B5" t="s">
        <v>12</v>
      </c>
      <c r="C5" s="2">
        <v>1.2</v>
      </c>
      <c r="D5" s="2"/>
      <c r="E5" t="s">
        <v>6</v>
      </c>
      <c r="F5" t="s">
        <v>13</v>
      </c>
      <c r="G5" s="62" t="s">
        <v>240</v>
      </c>
      <c r="H5" s="64" t="s">
        <v>29</v>
      </c>
      <c r="I5" s="65">
        <f>I4+25</f>
        <v>94.2</v>
      </c>
    </row>
    <row r="6" spans="1:9" ht="16.5" thickBot="1" x14ac:dyDescent="0.3">
      <c r="A6" s="1">
        <v>1</v>
      </c>
      <c r="B6" t="s">
        <v>14</v>
      </c>
      <c r="C6" s="2">
        <v>2.7</v>
      </c>
      <c r="D6" s="2"/>
      <c r="E6" t="s">
        <v>6</v>
      </c>
      <c r="F6" t="s">
        <v>8</v>
      </c>
      <c r="G6" s="62" t="s">
        <v>240</v>
      </c>
      <c r="H6" s="66" t="s">
        <v>30</v>
      </c>
      <c r="I6" s="67">
        <f>C14+C15-25</f>
        <v>130.19999999999999</v>
      </c>
    </row>
    <row r="7" spans="1:9" ht="15.75" thickBot="1" x14ac:dyDescent="0.3">
      <c r="A7" s="1">
        <v>1</v>
      </c>
      <c r="B7" t="s">
        <v>15</v>
      </c>
      <c r="C7" s="2">
        <v>1.8</v>
      </c>
      <c r="D7" s="2"/>
      <c r="E7" s="7" t="s">
        <v>6</v>
      </c>
      <c r="F7" s="6" t="s">
        <v>13</v>
      </c>
      <c r="G7" s="3"/>
      <c r="H7" s="8" t="s">
        <v>16</v>
      </c>
      <c r="I7" s="9">
        <v>1.4</v>
      </c>
    </row>
    <row r="8" spans="1:9" ht="15.75" thickBot="1" x14ac:dyDescent="0.3">
      <c r="A8" s="1">
        <v>1</v>
      </c>
      <c r="B8" t="s">
        <v>18</v>
      </c>
      <c r="C8" s="2">
        <v>2.2999999999999998</v>
      </c>
      <c r="D8" s="2"/>
      <c r="E8" t="s">
        <v>6</v>
      </c>
      <c r="F8" t="s">
        <v>8</v>
      </c>
      <c r="G8" s="4"/>
      <c r="H8" s="7" t="s">
        <v>17</v>
      </c>
      <c r="I8" s="10">
        <v>2.2000000000000002</v>
      </c>
    </row>
    <row r="9" spans="1:9" ht="15.75" thickBot="1" x14ac:dyDescent="0.3">
      <c r="A9" s="1">
        <v>1</v>
      </c>
      <c r="B9" t="s">
        <v>19</v>
      </c>
      <c r="C9" s="1">
        <v>3.7</v>
      </c>
      <c r="D9" s="2"/>
      <c r="E9" s="7" t="s">
        <v>6</v>
      </c>
      <c r="F9" s="7" t="s">
        <v>13</v>
      </c>
      <c r="G9" s="5"/>
      <c r="H9" s="5"/>
    </row>
    <row r="10" spans="1:9" x14ac:dyDescent="0.25">
      <c r="A10" s="1">
        <v>1</v>
      </c>
      <c r="B10" s="25" t="s">
        <v>21</v>
      </c>
      <c r="C10" s="26">
        <v>1.8</v>
      </c>
      <c r="D10" s="26"/>
      <c r="E10" s="25" t="s">
        <v>22</v>
      </c>
      <c r="F10" s="5" t="s">
        <v>13</v>
      </c>
      <c r="G10" s="3"/>
      <c r="H10" s="8" t="s">
        <v>20</v>
      </c>
      <c r="I10" s="11">
        <v>9</v>
      </c>
    </row>
    <row r="11" spans="1:9" x14ac:dyDescent="0.25">
      <c r="A11" s="1">
        <v>1</v>
      </c>
      <c r="B11" s="25" t="s">
        <v>23</v>
      </c>
      <c r="C11" s="26">
        <v>2.1</v>
      </c>
      <c r="D11" s="26"/>
      <c r="E11" s="25" t="s">
        <v>22</v>
      </c>
      <c r="F11" s="5" t="s">
        <v>13</v>
      </c>
      <c r="G11" s="12"/>
      <c r="H11" s="5"/>
      <c r="I11" s="13"/>
    </row>
    <row r="12" spans="1:9" ht="15.75" thickBot="1" x14ac:dyDescent="0.3">
      <c r="A12" s="1">
        <v>1</v>
      </c>
      <c r="B12" s="25" t="s">
        <v>24</v>
      </c>
      <c r="C12" s="26">
        <v>1.5</v>
      </c>
      <c r="D12" s="26">
        <v>6.4</v>
      </c>
      <c r="E12" s="25" t="s">
        <v>22</v>
      </c>
      <c r="F12" s="5"/>
      <c r="G12" s="4"/>
      <c r="H12" s="7"/>
      <c r="I12" s="10"/>
    </row>
    <row r="13" spans="1:9" x14ac:dyDescent="0.25">
      <c r="A13" s="1">
        <v>1</v>
      </c>
      <c r="B13" t="s">
        <v>25</v>
      </c>
      <c r="C13" s="2">
        <v>13.8</v>
      </c>
      <c r="D13" s="2">
        <v>8.3000000000000007</v>
      </c>
      <c r="E13" t="s">
        <v>6</v>
      </c>
      <c r="F13" t="s">
        <v>13</v>
      </c>
      <c r="H13" s="5"/>
    </row>
    <row r="14" spans="1:9" x14ac:dyDescent="0.25">
      <c r="A14" s="1">
        <v>1</v>
      </c>
      <c r="B14" t="s">
        <v>26</v>
      </c>
      <c r="C14" s="2">
        <v>117</v>
      </c>
      <c r="D14" s="2">
        <v>32.9</v>
      </c>
      <c r="E14" t="s">
        <v>6</v>
      </c>
      <c r="F14" t="s">
        <v>10</v>
      </c>
    </row>
    <row r="15" spans="1:9" x14ac:dyDescent="0.25">
      <c r="A15" s="1">
        <v>1</v>
      </c>
      <c r="B15" t="s">
        <v>27</v>
      </c>
      <c r="C15" s="2">
        <v>38.200000000000003</v>
      </c>
      <c r="D15" s="2">
        <v>34.700000000000003</v>
      </c>
      <c r="E15" t="s">
        <v>6</v>
      </c>
      <c r="F15" t="s">
        <v>10</v>
      </c>
    </row>
    <row r="16" spans="1:9" ht="15.75" thickBot="1" x14ac:dyDescent="0.3">
      <c r="B16" s="57" t="s">
        <v>31</v>
      </c>
      <c r="C16" s="58">
        <f>SUM(C2:C15)</f>
        <v>224.39999999999998</v>
      </c>
      <c r="D16" s="58"/>
      <c r="E16" s="57"/>
      <c r="F16" s="60"/>
      <c r="G16" s="57"/>
      <c r="H16" s="57" t="s">
        <v>243</v>
      </c>
      <c r="I16" s="59"/>
    </row>
    <row r="17" spans="1:9" ht="15.75" x14ac:dyDescent="0.25">
      <c r="A17" s="1">
        <v>2</v>
      </c>
      <c r="B17" t="s">
        <v>32</v>
      </c>
      <c r="C17" s="2">
        <v>7.2</v>
      </c>
      <c r="D17" s="2">
        <v>27.4</v>
      </c>
      <c r="E17" t="s">
        <v>6</v>
      </c>
      <c r="F17" t="s">
        <v>10</v>
      </c>
      <c r="G17" s="62" t="s">
        <v>240</v>
      </c>
      <c r="H17" s="55" t="s">
        <v>234</v>
      </c>
      <c r="I17" s="56">
        <f>SUM(C17:C42)</f>
        <v>188.8</v>
      </c>
    </row>
    <row r="18" spans="1:9" ht="16.5" thickBot="1" x14ac:dyDescent="0.3">
      <c r="A18" s="1">
        <v>2</v>
      </c>
      <c r="B18" t="s">
        <v>33</v>
      </c>
      <c r="C18" s="2">
        <v>4.9000000000000004</v>
      </c>
      <c r="D18" s="2">
        <v>15</v>
      </c>
      <c r="E18" t="s">
        <v>6</v>
      </c>
      <c r="F18" t="s">
        <v>8</v>
      </c>
      <c r="G18" s="62" t="s">
        <v>240</v>
      </c>
      <c r="H18" s="66" t="s">
        <v>237</v>
      </c>
      <c r="I18" s="67">
        <f>C43+C44+C45</f>
        <v>59</v>
      </c>
    </row>
    <row r="19" spans="1:9" x14ac:dyDescent="0.25">
      <c r="A19" s="1">
        <v>2</v>
      </c>
      <c r="B19" t="s">
        <v>34</v>
      </c>
      <c r="C19" s="2">
        <v>8.6999999999999993</v>
      </c>
      <c r="D19" s="2">
        <v>20.7</v>
      </c>
      <c r="E19" t="s">
        <v>6</v>
      </c>
      <c r="F19" t="s">
        <v>10</v>
      </c>
      <c r="I19"/>
    </row>
    <row r="20" spans="1:9" x14ac:dyDescent="0.25">
      <c r="A20" s="1">
        <v>2</v>
      </c>
      <c r="B20" t="s">
        <v>34</v>
      </c>
      <c r="C20" s="2">
        <v>2</v>
      </c>
      <c r="D20" s="2">
        <v>15.3</v>
      </c>
      <c r="E20" t="s">
        <v>6</v>
      </c>
      <c r="F20" t="s">
        <v>8</v>
      </c>
      <c r="I20"/>
    </row>
    <row r="21" spans="1:9" x14ac:dyDescent="0.25">
      <c r="A21" s="1">
        <v>2</v>
      </c>
      <c r="B21" t="s">
        <v>35</v>
      </c>
      <c r="C21" s="2">
        <v>1.4</v>
      </c>
      <c r="D21" s="2">
        <v>11</v>
      </c>
      <c r="E21" t="s">
        <v>6</v>
      </c>
      <c r="F21" t="s">
        <v>13</v>
      </c>
    </row>
    <row r="22" spans="1:9" x14ac:dyDescent="0.25">
      <c r="A22" s="1">
        <v>2</v>
      </c>
      <c r="B22" t="s">
        <v>36</v>
      </c>
      <c r="C22" s="2">
        <v>2.2000000000000002</v>
      </c>
      <c r="D22" s="2">
        <v>13.1</v>
      </c>
      <c r="E22" t="s">
        <v>6</v>
      </c>
      <c r="F22" t="s">
        <v>8</v>
      </c>
    </row>
    <row r="23" spans="1:9" x14ac:dyDescent="0.25">
      <c r="A23" s="1">
        <v>2</v>
      </c>
      <c r="B23" t="s">
        <v>37</v>
      </c>
      <c r="C23" s="2">
        <v>0.8</v>
      </c>
      <c r="D23" s="2">
        <v>13.1</v>
      </c>
      <c r="E23" t="s">
        <v>6</v>
      </c>
      <c r="F23" t="s">
        <v>13</v>
      </c>
    </row>
    <row r="24" spans="1:9" x14ac:dyDescent="0.25">
      <c r="A24" s="1">
        <v>2</v>
      </c>
      <c r="B24" t="s">
        <v>38</v>
      </c>
      <c r="C24" s="2">
        <v>5</v>
      </c>
      <c r="D24" s="2">
        <v>11.7</v>
      </c>
      <c r="E24" t="s">
        <v>6</v>
      </c>
      <c r="F24" t="s">
        <v>13</v>
      </c>
    </row>
    <row r="25" spans="1:9" x14ac:dyDescent="0.25">
      <c r="A25" s="1">
        <v>2</v>
      </c>
      <c r="B25" t="s">
        <v>39</v>
      </c>
      <c r="C25" s="2">
        <v>7</v>
      </c>
      <c r="D25" s="2">
        <v>26.7</v>
      </c>
      <c r="E25" t="s">
        <v>6</v>
      </c>
      <c r="F25" t="s">
        <v>10</v>
      </c>
    </row>
    <row r="26" spans="1:9" x14ac:dyDescent="0.25">
      <c r="A26" s="1">
        <v>2</v>
      </c>
      <c r="B26" t="s">
        <v>40</v>
      </c>
      <c r="C26" s="2">
        <v>1.5</v>
      </c>
      <c r="D26" s="2">
        <v>15.9</v>
      </c>
      <c r="E26" t="s">
        <v>6</v>
      </c>
      <c r="F26" t="s">
        <v>8</v>
      </c>
    </row>
    <row r="27" spans="1:9" x14ac:dyDescent="0.25">
      <c r="A27" s="1">
        <v>2</v>
      </c>
      <c r="B27" t="s">
        <v>41</v>
      </c>
      <c r="C27" s="2">
        <v>9.1999999999999993</v>
      </c>
      <c r="D27" s="2">
        <v>13.3</v>
      </c>
      <c r="E27" t="s">
        <v>6</v>
      </c>
      <c r="F27" t="s">
        <v>13</v>
      </c>
    </row>
    <row r="28" spans="1:9" x14ac:dyDescent="0.25">
      <c r="A28" s="1">
        <v>2</v>
      </c>
      <c r="B28" s="27" t="s">
        <v>42</v>
      </c>
      <c r="C28" s="28">
        <v>7.2</v>
      </c>
      <c r="D28" s="28"/>
      <c r="E28" s="27" t="s">
        <v>43</v>
      </c>
      <c r="F28" t="s">
        <v>8</v>
      </c>
    </row>
    <row r="29" spans="1:9" x14ac:dyDescent="0.25">
      <c r="A29" s="1">
        <v>2</v>
      </c>
      <c r="B29" t="s">
        <v>44</v>
      </c>
      <c r="C29" s="2">
        <v>8.6999999999999993</v>
      </c>
      <c r="D29" s="2">
        <v>17</v>
      </c>
      <c r="E29" t="s">
        <v>6</v>
      </c>
      <c r="F29" t="s">
        <v>8</v>
      </c>
    </row>
    <row r="30" spans="1:9" x14ac:dyDescent="0.25">
      <c r="A30" s="1">
        <v>2</v>
      </c>
      <c r="B30" t="s">
        <v>45</v>
      </c>
      <c r="C30" s="2">
        <v>0.6</v>
      </c>
      <c r="D30" s="2">
        <v>21.2</v>
      </c>
      <c r="E30" t="s">
        <v>6</v>
      </c>
      <c r="F30" t="s">
        <v>10</v>
      </c>
    </row>
    <row r="31" spans="1:9" x14ac:dyDescent="0.25">
      <c r="A31" s="1">
        <v>2</v>
      </c>
      <c r="B31" t="s">
        <v>46</v>
      </c>
      <c r="C31" s="2">
        <v>1.9</v>
      </c>
      <c r="D31" s="2">
        <v>12</v>
      </c>
      <c r="E31" t="s">
        <v>6</v>
      </c>
      <c r="F31" t="s">
        <v>13</v>
      </c>
    </row>
    <row r="32" spans="1:9" x14ac:dyDescent="0.25">
      <c r="A32" s="1">
        <v>2</v>
      </c>
      <c r="B32" t="s">
        <v>47</v>
      </c>
      <c r="C32" s="2">
        <v>0.8</v>
      </c>
      <c r="D32" s="2">
        <v>24.7</v>
      </c>
      <c r="E32" t="s">
        <v>6</v>
      </c>
      <c r="F32" t="s">
        <v>10</v>
      </c>
    </row>
    <row r="33" spans="1:10" x14ac:dyDescent="0.25">
      <c r="A33" s="1">
        <v>2</v>
      </c>
      <c r="B33" t="s">
        <v>48</v>
      </c>
      <c r="C33" s="2">
        <v>0.8</v>
      </c>
      <c r="D33" s="2">
        <v>21.7</v>
      </c>
      <c r="E33" t="s">
        <v>6</v>
      </c>
      <c r="F33" t="s">
        <v>10</v>
      </c>
    </row>
    <row r="34" spans="1:10" x14ac:dyDescent="0.25">
      <c r="A34" s="1">
        <v>2</v>
      </c>
      <c r="B34" t="s">
        <v>49</v>
      </c>
      <c r="C34" s="2">
        <v>13.1</v>
      </c>
      <c r="D34" s="2">
        <v>12.7</v>
      </c>
      <c r="E34" t="s">
        <v>6</v>
      </c>
      <c r="F34" t="s">
        <v>13</v>
      </c>
    </row>
    <row r="35" spans="1:10" ht="15.75" thickBot="1" x14ac:dyDescent="0.3">
      <c r="A35" s="1">
        <v>2</v>
      </c>
      <c r="B35" t="s">
        <v>50</v>
      </c>
      <c r="C35" s="2">
        <v>10</v>
      </c>
      <c r="D35" s="2">
        <v>12.1</v>
      </c>
      <c r="E35" t="s">
        <v>6</v>
      </c>
      <c r="F35" t="s">
        <v>13</v>
      </c>
    </row>
    <row r="36" spans="1:10" ht="15.75" thickBot="1" x14ac:dyDescent="0.3">
      <c r="A36" s="1">
        <v>2</v>
      </c>
      <c r="B36" t="s">
        <v>51</v>
      </c>
      <c r="C36" s="2">
        <v>0.7</v>
      </c>
      <c r="D36" s="2">
        <v>22.9</v>
      </c>
      <c r="E36" s="7" t="s">
        <v>6</v>
      </c>
      <c r="F36" s="6" t="s">
        <v>10</v>
      </c>
      <c r="G36" s="16"/>
      <c r="H36" s="17" t="s">
        <v>216</v>
      </c>
      <c r="I36" s="18">
        <v>7.1</v>
      </c>
      <c r="J36" s="19"/>
    </row>
    <row r="37" spans="1:10" x14ac:dyDescent="0.25">
      <c r="A37" s="1">
        <v>2</v>
      </c>
      <c r="B37" t="s">
        <v>52</v>
      </c>
      <c r="C37" s="2">
        <v>4.9000000000000004</v>
      </c>
      <c r="D37" s="2"/>
      <c r="E37" t="s">
        <v>6</v>
      </c>
      <c r="F37" t="s">
        <v>10</v>
      </c>
    </row>
    <row r="38" spans="1:10" ht="15.75" thickBot="1" x14ac:dyDescent="0.3">
      <c r="A38" s="1">
        <v>2</v>
      </c>
      <c r="B38" t="s">
        <v>53</v>
      </c>
      <c r="C38" s="2">
        <v>6.3</v>
      </c>
      <c r="D38" s="2"/>
      <c r="E38" t="s">
        <v>6</v>
      </c>
      <c r="F38" t="s">
        <v>10</v>
      </c>
    </row>
    <row r="39" spans="1:10" ht="15.75" thickBot="1" x14ac:dyDescent="0.3">
      <c r="A39" s="1">
        <v>2</v>
      </c>
      <c r="B39" s="14" t="s">
        <v>229</v>
      </c>
      <c r="C39" s="46">
        <v>59</v>
      </c>
      <c r="D39" s="46"/>
      <c r="E39" s="47" t="s">
        <v>230</v>
      </c>
      <c r="F39" s="7" t="s">
        <v>10</v>
      </c>
      <c r="G39" s="3"/>
      <c r="H39" s="8" t="s">
        <v>54</v>
      </c>
      <c r="I39" s="9">
        <v>8.1999999999999993</v>
      </c>
    </row>
    <row r="40" spans="1:10" ht="15.75" thickBot="1" x14ac:dyDescent="0.3">
      <c r="A40" s="1">
        <v>2</v>
      </c>
      <c r="B40" s="14" t="s">
        <v>231</v>
      </c>
      <c r="C40" s="45">
        <f>3.25+3.65</f>
        <v>6.9</v>
      </c>
      <c r="D40" s="45">
        <v>14.4</v>
      </c>
      <c r="E40" s="48" t="s">
        <v>230</v>
      </c>
      <c r="G40" s="4"/>
      <c r="H40" s="7" t="s">
        <v>55</v>
      </c>
      <c r="I40" s="10">
        <v>24.7</v>
      </c>
    </row>
    <row r="41" spans="1:10" ht="15.75" thickBot="1" x14ac:dyDescent="0.3">
      <c r="A41" s="1">
        <v>2</v>
      </c>
      <c r="B41" s="14" t="s">
        <v>232</v>
      </c>
      <c r="C41" s="45">
        <v>9</v>
      </c>
      <c r="D41" s="45"/>
      <c r="E41" s="48" t="s">
        <v>230</v>
      </c>
      <c r="G41" s="16"/>
      <c r="H41" s="30" t="s">
        <v>56</v>
      </c>
      <c r="I41" s="18">
        <v>10.6</v>
      </c>
    </row>
    <row r="42" spans="1:10" x14ac:dyDescent="0.25">
      <c r="A42" s="1">
        <v>2</v>
      </c>
      <c r="B42" s="14" t="s">
        <v>233</v>
      </c>
      <c r="C42" s="46">
        <v>9</v>
      </c>
      <c r="D42" s="46"/>
      <c r="E42" s="48" t="s">
        <v>230</v>
      </c>
      <c r="F42" t="s">
        <v>10</v>
      </c>
    </row>
    <row r="43" spans="1:10" x14ac:dyDescent="0.25">
      <c r="A43" s="1">
        <v>2</v>
      </c>
      <c r="B43" s="14" t="s">
        <v>235</v>
      </c>
      <c r="C43" s="46">
        <v>7.8</v>
      </c>
      <c r="D43" s="46">
        <v>38.200000000000003</v>
      </c>
      <c r="E43" s="48" t="s">
        <v>230</v>
      </c>
      <c r="F43" t="s">
        <v>10</v>
      </c>
    </row>
    <row r="44" spans="1:10" x14ac:dyDescent="0.25">
      <c r="A44" s="1">
        <v>2</v>
      </c>
      <c r="B44" s="14" t="s">
        <v>239</v>
      </c>
      <c r="C44" s="46">
        <v>15.5</v>
      </c>
      <c r="D44" s="46"/>
      <c r="E44" s="48" t="s">
        <v>230</v>
      </c>
    </row>
    <row r="45" spans="1:10" x14ac:dyDescent="0.25">
      <c r="A45" s="1">
        <v>2</v>
      </c>
      <c r="B45" s="14" t="s">
        <v>236</v>
      </c>
      <c r="C45" s="46">
        <f>25.5*1.4</f>
        <v>35.699999999999996</v>
      </c>
      <c r="D45" s="46"/>
      <c r="E45" s="48" t="s">
        <v>230</v>
      </c>
      <c r="I45" s="2"/>
    </row>
    <row r="46" spans="1:10" ht="15.75" thickBot="1" x14ac:dyDescent="0.3">
      <c r="B46" s="57" t="s">
        <v>58</v>
      </c>
      <c r="C46" s="58">
        <f>SUM(C17:C45)</f>
        <v>247.8</v>
      </c>
      <c r="D46" s="58"/>
      <c r="E46" s="57"/>
      <c r="F46" s="57"/>
      <c r="G46" s="57"/>
      <c r="H46" s="57" t="s">
        <v>242</v>
      </c>
      <c r="I46" s="59"/>
    </row>
    <row r="47" spans="1:10" ht="15.75" x14ac:dyDescent="0.25">
      <c r="A47" s="1">
        <v>3</v>
      </c>
      <c r="B47" t="s">
        <v>57</v>
      </c>
      <c r="C47" s="2">
        <v>11.7</v>
      </c>
      <c r="D47" s="2">
        <v>36.700000000000003</v>
      </c>
      <c r="E47" t="s">
        <v>6</v>
      </c>
      <c r="F47" t="s">
        <v>10</v>
      </c>
      <c r="G47" s="62" t="s">
        <v>240</v>
      </c>
      <c r="H47" s="64" t="s">
        <v>83</v>
      </c>
      <c r="I47" s="65">
        <v>136.9</v>
      </c>
    </row>
    <row r="48" spans="1:10" ht="16.5" thickBot="1" x14ac:dyDescent="0.3">
      <c r="A48" s="1">
        <v>3</v>
      </c>
      <c r="B48" t="s">
        <v>59</v>
      </c>
      <c r="C48" s="2">
        <v>3.3</v>
      </c>
      <c r="D48" s="2">
        <v>38.4</v>
      </c>
      <c r="E48" t="s">
        <v>6</v>
      </c>
      <c r="F48" t="s">
        <v>10</v>
      </c>
      <c r="G48" s="62" t="s">
        <v>240</v>
      </c>
      <c r="H48" s="66" t="s">
        <v>94</v>
      </c>
      <c r="I48" s="67">
        <v>58.6</v>
      </c>
    </row>
    <row r="49" spans="1:9" x14ac:dyDescent="0.25">
      <c r="A49" s="1">
        <v>3</v>
      </c>
      <c r="B49" t="s">
        <v>60</v>
      </c>
      <c r="C49" s="2">
        <v>25.9</v>
      </c>
      <c r="D49" s="2">
        <v>13.4</v>
      </c>
      <c r="E49" t="s">
        <v>6</v>
      </c>
      <c r="F49" t="s">
        <v>13</v>
      </c>
    </row>
    <row r="50" spans="1:9" ht="15.75" thickBot="1" x14ac:dyDescent="0.3">
      <c r="A50" s="1">
        <v>3</v>
      </c>
      <c r="B50" t="s">
        <v>61</v>
      </c>
      <c r="C50" s="2">
        <v>2.4</v>
      </c>
      <c r="D50" s="2">
        <v>21.8</v>
      </c>
      <c r="E50" t="s">
        <v>6</v>
      </c>
      <c r="F50" t="s">
        <v>10</v>
      </c>
    </row>
    <row r="51" spans="1:9" ht="15.75" thickBot="1" x14ac:dyDescent="0.3">
      <c r="A51" s="1">
        <v>3</v>
      </c>
      <c r="B51" t="s">
        <v>62</v>
      </c>
      <c r="C51" s="2">
        <v>4.8</v>
      </c>
      <c r="D51" s="2">
        <v>31</v>
      </c>
      <c r="E51" s="7" t="s">
        <v>6</v>
      </c>
      <c r="F51" s="7" t="s">
        <v>10</v>
      </c>
      <c r="G51" s="16"/>
      <c r="H51" s="17" t="s">
        <v>67</v>
      </c>
      <c r="I51" s="18">
        <v>8.1</v>
      </c>
    </row>
    <row r="52" spans="1:9" x14ac:dyDescent="0.25">
      <c r="A52" s="1">
        <v>3</v>
      </c>
      <c r="B52" s="27" t="s">
        <v>63</v>
      </c>
      <c r="C52" s="28">
        <v>2.6</v>
      </c>
      <c r="D52" s="28">
        <v>21.9</v>
      </c>
      <c r="E52" s="27" t="s">
        <v>22</v>
      </c>
    </row>
    <row r="53" spans="1:9" x14ac:dyDescent="0.25">
      <c r="A53" s="1">
        <v>3</v>
      </c>
      <c r="B53" s="27" t="s">
        <v>64</v>
      </c>
      <c r="C53" s="28">
        <v>11.6</v>
      </c>
      <c r="D53" s="28">
        <v>11.2</v>
      </c>
      <c r="E53" s="27" t="s">
        <v>22</v>
      </c>
      <c r="F53" t="s">
        <v>13</v>
      </c>
    </row>
    <row r="54" spans="1:9" x14ac:dyDescent="0.25">
      <c r="A54" s="1">
        <v>3</v>
      </c>
      <c r="B54" s="27" t="s">
        <v>65</v>
      </c>
      <c r="C54" s="28">
        <v>3.4</v>
      </c>
      <c r="D54" s="28">
        <v>27.8</v>
      </c>
      <c r="E54" s="27" t="s">
        <v>22</v>
      </c>
      <c r="F54" t="s">
        <v>10</v>
      </c>
    </row>
    <row r="55" spans="1:9" x14ac:dyDescent="0.25">
      <c r="A55" s="1">
        <v>3</v>
      </c>
      <c r="B55" s="27" t="s">
        <v>66</v>
      </c>
      <c r="C55" s="28">
        <v>10.9</v>
      </c>
      <c r="D55" s="28"/>
      <c r="E55" s="27" t="s">
        <v>22</v>
      </c>
      <c r="F55" t="s">
        <v>13</v>
      </c>
    </row>
    <row r="56" spans="1:9" ht="15.75" thickBot="1" x14ac:dyDescent="0.3">
      <c r="A56" s="1">
        <v>3</v>
      </c>
      <c r="B56" t="s">
        <v>67</v>
      </c>
      <c r="C56" s="2">
        <v>16.2</v>
      </c>
      <c r="D56" s="2"/>
      <c r="E56" t="s">
        <v>6</v>
      </c>
      <c r="F56" t="s">
        <v>10</v>
      </c>
    </row>
    <row r="57" spans="1:9" ht="15.75" thickBot="1" x14ac:dyDescent="0.3">
      <c r="A57" s="1">
        <v>3</v>
      </c>
      <c r="B57" t="s">
        <v>68</v>
      </c>
      <c r="C57" s="2">
        <v>2.9</v>
      </c>
      <c r="D57" s="2"/>
      <c r="E57" s="7" t="s">
        <v>6</v>
      </c>
      <c r="F57" s="6" t="s">
        <v>10</v>
      </c>
      <c r="G57" s="16"/>
      <c r="H57" s="17" t="s">
        <v>69</v>
      </c>
      <c r="I57" s="18">
        <v>21.4</v>
      </c>
    </row>
    <row r="58" spans="1:9" x14ac:dyDescent="0.25">
      <c r="A58" s="1">
        <v>3</v>
      </c>
      <c r="B58" t="s">
        <v>70</v>
      </c>
      <c r="C58" s="2">
        <v>3.8</v>
      </c>
      <c r="D58" s="2"/>
      <c r="E58" t="s">
        <v>6</v>
      </c>
      <c r="F58" s="19" t="s">
        <v>13</v>
      </c>
    </row>
    <row r="59" spans="1:9" x14ac:dyDescent="0.25">
      <c r="A59" s="1">
        <v>3</v>
      </c>
      <c r="B59" t="s">
        <v>71</v>
      </c>
      <c r="C59" s="2">
        <v>5.9</v>
      </c>
      <c r="D59" s="2"/>
      <c r="E59" t="s">
        <v>6</v>
      </c>
      <c r="F59" s="19" t="s">
        <v>10</v>
      </c>
    </row>
    <row r="60" spans="1:9" x14ac:dyDescent="0.25">
      <c r="A60" s="1">
        <v>3</v>
      </c>
      <c r="B60" t="s">
        <v>72</v>
      </c>
      <c r="C60" s="2">
        <v>3</v>
      </c>
      <c r="D60" s="2"/>
      <c r="E60" t="s">
        <v>6</v>
      </c>
      <c r="F60" s="19" t="s">
        <v>10</v>
      </c>
      <c r="I60"/>
    </row>
    <row r="61" spans="1:9" x14ac:dyDescent="0.25">
      <c r="A61" s="1">
        <v>3</v>
      </c>
      <c r="B61" t="s">
        <v>73</v>
      </c>
      <c r="C61" s="2">
        <v>3.7</v>
      </c>
      <c r="D61" s="2"/>
      <c r="E61" t="s">
        <v>6</v>
      </c>
      <c r="F61" s="19" t="s">
        <v>13</v>
      </c>
      <c r="I61"/>
    </row>
    <row r="62" spans="1:9" x14ac:dyDescent="0.25">
      <c r="A62" s="1">
        <v>3</v>
      </c>
      <c r="B62" t="s">
        <v>74</v>
      </c>
      <c r="C62" s="2">
        <v>2</v>
      </c>
      <c r="D62" s="2"/>
      <c r="E62" t="s">
        <v>6</v>
      </c>
      <c r="F62" s="19" t="s">
        <v>10</v>
      </c>
      <c r="I62"/>
    </row>
    <row r="63" spans="1:9" x14ac:dyDescent="0.25">
      <c r="A63" s="1">
        <v>3</v>
      </c>
      <c r="B63" t="s">
        <v>75</v>
      </c>
      <c r="C63" s="2">
        <v>6.2</v>
      </c>
      <c r="D63" s="2"/>
      <c r="E63" t="s">
        <v>6</v>
      </c>
      <c r="F63" s="19" t="s">
        <v>10</v>
      </c>
      <c r="I63"/>
    </row>
    <row r="64" spans="1:9" x14ac:dyDescent="0.25">
      <c r="A64" s="1">
        <v>3</v>
      </c>
      <c r="B64" t="s">
        <v>76</v>
      </c>
      <c r="C64" s="2">
        <v>2.6</v>
      </c>
      <c r="D64" s="2"/>
      <c r="E64" t="s">
        <v>6</v>
      </c>
      <c r="F64" s="19" t="s">
        <v>8</v>
      </c>
      <c r="I64"/>
    </row>
    <row r="65" spans="1:9" x14ac:dyDescent="0.25">
      <c r="A65" s="1">
        <v>3</v>
      </c>
      <c r="B65" t="s">
        <v>77</v>
      </c>
      <c r="C65" s="2">
        <v>1.2</v>
      </c>
      <c r="D65" s="2"/>
      <c r="E65" t="s">
        <v>6</v>
      </c>
      <c r="F65" s="19" t="s">
        <v>10</v>
      </c>
      <c r="I65"/>
    </row>
    <row r="66" spans="1:9" x14ac:dyDescent="0.25">
      <c r="A66" s="1">
        <v>3</v>
      </c>
      <c r="B66" t="s">
        <v>78</v>
      </c>
      <c r="C66" s="2">
        <v>2.5</v>
      </c>
      <c r="D66" s="2"/>
      <c r="E66" t="s">
        <v>6</v>
      </c>
      <c r="F66" s="19" t="s">
        <v>13</v>
      </c>
    </row>
    <row r="67" spans="1:9" x14ac:dyDescent="0.25">
      <c r="A67" s="1">
        <v>3</v>
      </c>
      <c r="B67" t="s">
        <v>79</v>
      </c>
      <c r="C67" s="2">
        <v>1</v>
      </c>
      <c r="D67" s="2"/>
      <c r="E67" t="s">
        <v>6</v>
      </c>
      <c r="F67" s="19" t="s">
        <v>8</v>
      </c>
    </row>
    <row r="68" spans="1:9" x14ac:dyDescent="0.25">
      <c r="A68" s="1">
        <v>3</v>
      </c>
      <c r="B68" t="s">
        <v>80</v>
      </c>
      <c r="C68" s="2">
        <v>3.3</v>
      </c>
      <c r="D68" s="2"/>
      <c r="E68" t="s">
        <v>6</v>
      </c>
      <c r="F68" s="19" t="s">
        <v>13</v>
      </c>
    </row>
    <row r="69" spans="1:9" x14ac:dyDescent="0.25">
      <c r="A69" s="1">
        <v>3</v>
      </c>
      <c r="B69" t="s">
        <v>81</v>
      </c>
      <c r="C69" s="2">
        <v>2.1</v>
      </c>
      <c r="D69" s="2"/>
      <c r="E69" t="s">
        <v>6</v>
      </c>
      <c r="F69" s="19" t="s">
        <v>10</v>
      </c>
    </row>
    <row r="70" spans="1:9" x14ac:dyDescent="0.25">
      <c r="A70" s="1">
        <v>3</v>
      </c>
      <c r="B70" t="s">
        <v>82</v>
      </c>
      <c r="C70" s="2">
        <v>3.9</v>
      </c>
      <c r="D70" s="2"/>
      <c r="E70" t="s">
        <v>6</v>
      </c>
      <c r="F70" s="19" t="s">
        <v>10</v>
      </c>
      <c r="I70" s="2"/>
    </row>
    <row r="71" spans="1:9" ht="15.75" thickBot="1" x14ac:dyDescent="0.3">
      <c r="A71" s="1">
        <v>3</v>
      </c>
      <c r="B71" t="s">
        <v>84</v>
      </c>
      <c r="C71" s="2">
        <v>31</v>
      </c>
      <c r="D71" s="2"/>
      <c r="E71" s="7" t="s">
        <v>6</v>
      </c>
      <c r="F71" s="32" t="s">
        <v>10</v>
      </c>
      <c r="G71" s="5"/>
      <c r="H71" s="5"/>
    </row>
    <row r="72" spans="1:9" ht="15.75" thickBot="1" x14ac:dyDescent="0.3">
      <c r="A72" s="1">
        <v>3</v>
      </c>
      <c r="B72" t="s">
        <v>86</v>
      </c>
      <c r="C72" s="2">
        <v>10.199999999999999</v>
      </c>
      <c r="D72" s="2">
        <v>10.6</v>
      </c>
      <c r="E72" t="s">
        <v>6</v>
      </c>
      <c r="F72" t="s">
        <v>13</v>
      </c>
      <c r="G72" s="16"/>
      <c r="H72" s="33" t="s">
        <v>218</v>
      </c>
      <c r="I72" s="18"/>
    </row>
    <row r="73" spans="1:9" x14ac:dyDescent="0.25">
      <c r="A73" s="1">
        <v>3</v>
      </c>
      <c r="B73" t="s">
        <v>87</v>
      </c>
      <c r="C73" s="2">
        <v>4.4000000000000004</v>
      </c>
      <c r="D73" s="2"/>
      <c r="E73" t="s">
        <v>6</v>
      </c>
      <c r="F73" t="s">
        <v>10</v>
      </c>
    </row>
    <row r="74" spans="1:9" x14ac:dyDescent="0.25">
      <c r="A74" s="1">
        <v>3</v>
      </c>
      <c r="B74" t="s">
        <v>88</v>
      </c>
      <c r="C74" s="2">
        <v>2.9</v>
      </c>
      <c r="D74" s="2"/>
      <c r="E74" t="s">
        <v>6</v>
      </c>
      <c r="F74" t="s">
        <v>10</v>
      </c>
    </row>
    <row r="75" spans="1:9" x14ac:dyDescent="0.25">
      <c r="A75" s="1">
        <v>3</v>
      </c>
      <c r="B75" t="s">
        <v>89</v>
      </c>
      <c r="C75" s="2">
        <v>4.9000000000000004</v>
      </c>
      <c r="D75" s="2"/>
      <c r="E75" t="s">
        <v>6</v>
      </c>
      <c r="F75" t="s">
        <v>13</v>
      </c>
      <c r="I75" s="2"/>
    </row>
    <row r="76" spans="1:9" x14ac:dyDescent="0.25">
      <c r="A76" s="1">
        <v>3</v>
      </c>
      <c r="B76" t="s">
        <v>90</v>
      </c>
      <c r="C76" s="2">
        <v>3.8</v>
      </c>
      <c r="D76" s="2"/>
      <c r="E76" t="s">
        <v>6</v>
      </c>
      <c r="F76" t="s">
        <v>13</v>
      </c>
      <c r="I76" s="2"/>
    </row>
    <row r="77" spans="1:9" x14ac:dyDescent="0.25">
      <c r="A77" s="1">
        <v>3</v>
      </c>
      <c r="B77" t="s">
        <v>91</v>
      </c>
      <c r="C77" s="2">
        <v>1</v>
      </c>
      <c r="D77" s="2"/>
      <c r="E77" t="s">
        <v>6</v>
      </c>
      <c r="F77" t="s">
        <v>10</v>
      </c>
    </row>
    <row r="78" spans="1:9" x14ac:dyDescent="0.25">
      <c r="A78" s="1">
        <v>3</v>
      </c>
      <c r="B78" t="s">
        <v>92</v>
      </c>
      <c r="C78" s="2">
        <v>0.4</v>
      </c>
      <c r="D78" s="2"/>
      <c r="E78" t="s">
        <v>6</v>
      </c>
      <c r="F78" t="s">
        <v>10</v>
      </c>
    </row>
    <row r="79" spans="1:9" ht="15.75" thickBot="1" x14ac:dyDescent="0.3">
      <c r="B79" s="57" t="s">
        <v>93</v>
      </c>
      <c r="C79" s="58">
        <f>SUM(C47:C78)</f>
        <v>195.50000000000006</v>
      </c>
      <c r="D79" s="58"/>
      <c r="E79" s="57"/>
      <c r="F79" s="57"/>
      <c r="G79" s="57"/>
      <c r="H79" s="57" t="s">
        <v>241</v>
      </c>
      <c r="I79" s="57"/>
    </row>
    <row r="80" spans="1:9" ht="15.75" x14ac:dyDescent="0.25">
      <c r="A80" s="1">
        <v>4</v>
      </c>
      <c r="B80" t="s">
        <v>95</v>
      </c>
      <c r="C80" s="2">
        <v>0.4</v>
      </c>
      <c r="D80" s="2"/>
      <c r="E80" t="s">
        <v>6</v>
      </c>
      <c r="F80" t="s">
        <v>10</v>
      </c>
      <c r="G80" s="62" t="s">
        <v>240</v>
      </c>
      <c r="H80" s="52" t="s">
        <v>217</v>
      </c>
      <c r="I80" s="49">
        <f>SUM(C80:C105)-C86</f>
        <v>156.39999999999998</v>
      </c>
    </row>
    <row r="81" spans="1:9" ht="16.5" thickBot="1" x14ac:dyDescent="0.3">
      <c r="A81" s="1">
        <v>4</v>
      </c>
      <c r="B81" t="s">
        <v>96</v>
      </c>
      <c r="C81" s="2">
        <v>1</v>
      </c>
      <c r="D81" s="2"/>
      <c r="E81" t="s">
        <v>6</v>
      </c>
      <c r="F81" t="s">
        <v>10</v>
      </c>
      <c r="G81" s="62" t="s">
        <v>240</v>
      </c>
      <c r="H81" s="63" t="s">
        <v>238</v>
      </c>
      <c r="I81" s="68">
        <v>50.1</v>
      </c>
    </row>
    <row r="82" spans="1:9" x14ac:dyDescent="0.25">
      <c r="A82" s="1">
        <v>4</v>
      </c>
      <c r="B82" t="s">
        <v>97</v>
      </c>
      <c r="C82" s="2">
        <v>3.8</v>
      </c>
      <c r="D82" s="2"/>
      <c r="E82" t="s">
        <v>6</v>
      </c>
      <c r="F82" t="s">
        <v>13</v>
      </c>
    </row>
    <row r="83" spans="1:9" x14ac:dyDescent="0.25">
      <c r="A83" s="1">
        <v>4</v>
      </c>
      <c r="B83" t="s">
        <v>98</v>
      </c>
      <c r="C83" s="2">
        <v>2.2000000000000002</v>
      </c>
      <c r="D83" s="2"/>
      <c r="E83" t="s">
        <v>6</v>
      </c>
      <c r="F83" t="s">
        <v>13</v>
      </c>
      <c r="H83" t="s">
        <v>102</v>
      </c>
      <c r="I83" s="2">
        <f>I75+I84+10</f>
        <v>62.1</v>
      </c>
    </row>
    <row r="84" spans="1:9" x14ac:dyDescent="0.25">
      <c r="A84" s="1">
        <v>4</v>
      </c>
      <c r="B84" t="s">
        <v>99</v>
      </c>
      <c r="C84" s="2">
        <v>8.8000000000000007</v>
      </c>
      <c r="D84" s="2">
        <v>12</v>
      </c>
      <c r="E84" t="s">
        <v>6</v>
      </c>
      <c r="F84" t="s">
        <v>13</v>
      </c>
      <c r="H84" t="s">
        <v>103</v>
      </c>
      <c r="I84" s="2">
        <f>SUM(C80:C86)+10</f>
        <v>52.1</v>
      </c>
    </row>
    <row r="85" spans="1:9" x14ac:dyDescent="0.25">
      <c r="A85" s="1">
        <v>4</v>
      </c>
      <c r="B85" t="s">
        <v>100</v>
      </c>
      <c r="C85" s="2">
        <v>25.8</v>
      </c>
      <c r="D85" s="2">
        <v>27.2</v>
      </c>
      <c r="E85" t="s">
        <v>6</v>
      </c>
      <c r="F85" t="s">
        <v>10</v>
      </c>
    </row>
    <row r="86" spans="1:9" x14ac:dyDescent="0.25">
      <c r="A86" s="1">
        <v>4</v>
      </c>
      <c r="B86" s="31" t="s">
        <v>101</v>
      </c>
      <c r="C86" s="34">
        <v>0.1</v>
      </c>
      <c r="D86" s="34">
        <v>38</v>
      </c>
      <c r="E86" s="31" t="s">
        <v>6</v>
      </c>
      <c r="F86" s="31" t="s">
        <v>10</v>
      </c>
      <c r="G86" s="31"/>
      <c r="H86" s="31" t="s">
        <v>227</v>
      </c>
    </row>
    <row r="87" spans="1:9" x14ac:dyDescent="0.25">
      <c r="A87" s="1">
        <v>4</v>
      </c>
      <c r="B87" t="s">
        <v>104</v>
      </c>
      <c r="C87" s="2">
        <v>17.100000000000001</v>
      </c>
      <c r="D87" s="2">
        <v>27.5</v>
      </c>
      <c r="E87" t="s">
        <v>6</v>
      </c>
      <c r="F87" t="s">
        <v>10</v>
      </c>
    </row>
    <row r="88" spans="1:9" x14ac:dyDescent="0.25">
      <c r="A88" s="1">
        <v>4</v>
      </c>
      <c r="B88" t="s">
        <v>105</v>
      </c>
      <c r="C88" s="2">
        <v>4.4000000000000004</v>
      </c>
      <c r="D88" s="2">
        <v>12.4</v>
      </c>
      <c r="E88" t="s">
        <v>6</v>
      </c>
      <c r="F88" t="s">
        <v>13</v>
      </c>
    </row>
    <row r="89" spans="1:9" x14ac:dyDescent="0.25">
      <c r="A89" s="1">
        <v>4</v>
      </c>
      <c r="B89" t="s">
        <v>106</v>
      </c>
      <c r="C89" s="2">
        <v>0.3</v>
      </c>
      <c r="D89" s="2">
        <v>10.4</v>
      </c>
      <c r="E89" t="s">
        <v>6</v>
      </c>
      <c r="F89" t="s">
        <v>10</v>
      </c>
    </row>
    <row r="90" spans="1:9" ht="15.75" thickBot="1" x14ac:dyDescent="0.3">
      <c r="A90" s="1">
        <v>4</v>
      </c>
      <c r="B90" t="s">
        <v>107</v>
      </c>
      <c r="C90" s="2">
        <v>3.7</v>
      </c>
      <c r="D90" s="2">
        <v>10.7</v>
      </c>
      <c r="E90" s="7" t="s">
        <v>6</v>
      </c>
      <c r="F90" s="7" t="s">
        <v>13</v>
      </c>
    </row>
    <row r="91" spans="1:9" x14ac:dyDescent="0.25">
      <c r="A91" s="1">
        <v>4</v>
      </c>
      <c r="B91" s="27" t="s">
        <v>108</v>
      </c>
      <c r="C91" s="28">
        <v>4.0999999999999996</v>
      </c>
      <c r="D91" s="28">
        <v>12.4</v>
      </c>
      <c r="E91" s="27" t="s">
        <v>22</v>
      </c>
      <c r="F91" t="s">
        <v>13</v>
      </c>
      <c r="G91" s="3"/>
      <c r="H91" s="8" t="s">
        <v>115</v>
      </c>
      <c r="I91" s="9">
        <v>7.4</v>
      </c>
    </row>
    <row r="92" spans="1:9" x14ac:dyDescent="0.25">
      <c r="A92" s="1">
        <v>4</v>
      </c>
      <c r="B92" s="27" t="s">
        <v>109</v>
      </c>
      <c r="C92" s="28">
        <v>1.8</v>
      </c>
      <c r="D92" s="28">
        <v>15.3</v>
      </c>
      <c r="E92" s="27" t="s">
        <v>22</v>
      </c>
      <c r="G92" s="12"/>
      <c r="H92" s="5" t="s">
        <v>116</v>
      </c>
      <c r="I92" s="13">
        <v>11.2</v>
      </c>
    </row>
    <row r="93" spans="1:9" x14ac:dyDescent="0.25">
      <c r="A93" s="1">
        <v>4</v>
      </c>
      <c r="B93" s="27" t="s">
        <v>110</v>
      </c>
      <c r="C93" s="28">
        <v>2.8</v>
      </c>
      <c r="D93" s="28"/>
      <c r="E93" s="27" t="s">
        <v>22</v>
      </c>
      <c r="F93" t="s">
        <v>85</v>
      </c>
      <c r="G93" s="12"/>
      <c r="H93" s="5"/>
      <c r="I93" s="13"/>
    </row>
    <row r="94" spans="1:9" x14ac:dyDescent="0.25">
      <c r="A94" s="1">
        <v>4</v>
      </c>
      <c r="B94" s="27" t="s">
        <v>111</v>
      </c>
      <c r="C94" s="28">
        <v>0.6</v>
      </c>
      <c r="D94" s="28"/>
      <c r="E94" s="27" t="s">
        <v>22</v>
      </c>
      <c r="F94" t="s">
        <v>85</v>
      </c>
      <c r="G94" s="12"/>
      <c r="H94" s="5"/>
      <c r="I94" s="13"/>
    </row>
    <row r="95" spans="1:9" x14ac:dyDescent="0.25">
      <c r="A95" s="1">
        <v>4</v>
      </c>
      <c r="B95" s="27" t="s">
        <v>112</v>
      </c>
      <c r="C95" s="28">
        <v>0.2</v>
      </c>
      <c r="D95" s="28"/>
      <c r="E95" s="27" t="s">
        <v>22</v>
      </c>
      <c r="F95" t="s">
        <v>10</v>
      </c>
      <c r="G95" s="12"/>
      <c r="H95" s="5"/>
      <c r="I95" s="13"/>
    </row>
    <row r="96" spans="1:9" x14ac:dyDescent="0.25">
      <c r="A96" s="1">
        <v>4</v>
      </c>
      <c r="B96" s="27" t="s">
        <v>113</v>
      </c>
      <c r="C96" s="28">
        <v>6</v>
      </c>
      <c r="D96" s="28"/>
      <c r="E96" s="27" t="s">
        <v>22</v>
      </c>
      <c r="F96" t="s">
        <v>85</v>
      </c>
      <c r="G96" s="12"/>
      <c r="H96" s="5"/>
      <c r="I96" s="13"/>
    </row>
    <row r="97" spans="1:9" ht="15.75" thickBot="1" x14ac:dyDescent="0.3">
      <c r="A97" s="1">
        <v>4</v>
      </c>
      <c r="B97" s="27" t="s">
        <v>114</v>
      </c>
      <c r="C97" s="28">
        <v>3.5</v>
      </c>
      <c r="D97" s="28"/>
      <c r="E97" s="29" t="s">
        <v>22</v>
      </c>
      <c r="F97" s="7" t="s">
        <v>8</v>
      </c>
      <c r="G97" s="4"/>
      <c r="H97" s="7"/>
      <c r="I97" s="10"/>
    </row>
    <row r="98" spans="1:9" x14ac:dyDescent="0.25">
      <c r="A98" s="1">
        <v>4</v>
      </c>
      <c r="B98" t="s">
        <v>116</v>
      </c>
      <c r="C98" s="2">
        <v>3.7</v>
      </c>
      <c r="D98" s="2">
        <v>24.2</v>
      </c>
      <c r="E98" t="s">
        <v>6</v>
      </c>
      <c r="F98" s="19" t="s">
        <v>10</v>
      </c>
    </row>
    <row r="99" spans="1:9" x14ac:dyDescent="0.25">
      <c r="A99" s="1">
        <v>4</v>
      </c>
      <c r="B99" t="s">
        <v>117</v>
      </c>
      <c r="C99" s="2">
        <v>2</v>
      </c>
      <c r="D99" s="2">
        <v>14</v>
      </c>
      <c r="E99" t="s">
        <v>6</v>
      </c>
      <c r="F99" s="19" t="s">
        <v>8</v>
      </c>
    </row>
    <row r="100" spans="1:9" x14ac:dyDescent="0.25">
      <c r="A100" s="1">
        <v>4</v>
      </c>
      <c r="B100" t="s">
        <v>118</v>
      </c>
      <c r="C100" s="2">
        <v>6.6</v>
      </c>
      <c r="D100" s="2">
        <v>11.9</v>
      </c>
      <c r="E100" t="s">
        <v>6</v>
      </c>
      <c r="F100" s="19" t="s">
        <v>13</v>
      </c>
    </row>
    <row r="101" spans="1:9" x14ac:dyDescent="0.25">
      <c r="A101" s="1">
        <v>4</v>
      </c>
      <c r="B101" t="s">
        <v>119</v>
      </c>
      <c r="C101" s="2">
        <v>12.4</v>
      </c>
      <c r="D101" s="2">
        <v>33.6</v>
      </c>
      <c r="E101" t="s">
        <v>6</v>
      </c>
      <c r="F101" t="s">
        <v>10</v>
      </c>
    </row>
    <row r="102" spans="1:9" x14ac:dyDescent="0.25">
      <c r="A102" s="1">
        <v>4</v>
      </c>
      <c r="B102" t="s">
        <v>120</v>
      </c>
      <c r="C102" s="2">
        <v>8.1</v>
      </c>
      <c r="D102" s="2">
        <v>22.9</v>
      </c>
      <c r="E102" t="s">
        <v>6</v>
      </c>
      <c r="F102" t="s">
        <v>10</v>
      </c>
    </row>
    <row r="103" spans="1:9" x14ac:dyDescent="0.25">
      <c r="A103" s="1">
        <v>4</v>
      </c>
      <c r="B103" t="s">
        <v>121</v>
      </c>
      <c r="C103" s="2">
        <v>9.1</v>
      </c>
      <c r="D103" s="2">
        <v>16.600000000000001</v>
      </c>
      <c r="E103" t="s">
        <v>6</v>
      </c>
      <c r="F103" t="s">
        <v>8</v>
      </c>
    </row>
    <row r="104" spans="1:9" x14ac:dyDescent="0.25">
      <c r="A104" s="1">
        <v>4</v>
      </c>
      <c r="B104" t="s">
        <v>122</v>
      </c>
      <c r="C104" s="2">
        <v>1.8</v>
      </c>
      <c r="D104" s="2">
        <v>27.9</v>
      </c>
      <c r="E104" t="s">
        <v>6</v>
      </c>
      <c r="F104" t="s">
        <v>10</v>
      </c>
    </row>
    <row r="105" spans="1:9" x14ac:dyDescent="0.25">
      <c r="A105" s="1">
        <v>4</v>
      </c>
      <c r="B105" t="s">
        <v>123</v>
      </c>
      <c r="C105" s="2">
        <v>26.2</v>
      </c>
      <c r="D105" s="2">
        <v>23</v>
      </c>
      <c r="E105" t="s">
        <v>6</v>
      </c>
      <c r="F105" t="s">
        <v>10</v>
      </c>
      <c r="I105" s="2"/>
    </row>
    <row r="106" spans="1:9" x14ac:dyDescent="0.25">
      <c r="A106" s="1">
        <v>4</v>
      </c>
      <c r="B106" t="s">
        <v>124</v>
      </c>
      <c r="C106" s="2">
        <v>50.1</v>
      </c>
      <c r="D106" s="2">
        <v>30.9</v>
      </c>
      <c r="E106" t="s">
        <v>6</v>
      </c>
      <c r="F106" t="s">
        <v>10</v>
      </c>
      <c r="I106" s="2"/>
    </row>
    <row r="107" spans="1:9" ht="15.75" thickBot="1" x14ac:dyDescent="0.3">
      <c r="B107" s="57" t="s">
        <v>125</v>
      </c>
      <c r="C107" s="58">
        <f>SUM(C80:C106)</f>
        <v>206.59999999999997</v>
      </c>
      <c r="D107" s="58"/>
      <c r="E107" s="57"/>
      <c r="F107" s="57"/>
      <c r="G107" s="57"/>
      <c r="H107" s="57" t="s">
        <v>244</v>
      </c>
      <c r="I107" s="57"/>
    </row>
    <row r="108" spans="1:9" ht="16.5" thickBot="1" x14ac:dyDescent="0.3">
      <c r="A108" s="1">
        <v>5</v>
      </c>
      <c r="B108" t="s">
        <v>126</v>
      </c>
      <c r="C108" s="2">
        <v>6.1</v>
      </c>
      <c r="D108" s="2">
        <v>28.3</v>
      </c>
      <c r="E108" t="s">
        <v>6</v>
      </c>
      <c r="F108" t="s">
        <v>10</v>
      </c>
      <c r="G108" s="62" t="s">
        <v>240</v>
      </c>
      <c r="H108" s="53" t="s">
        <v>150</v>
      </c>
      <c r="I108" s="54">
        <f>C126</f>
        <v>180.69999999999996</v>
      </c>
    </row>
    <row r="109" spans="1:9" x14ac:dyDescent="0.25">
      <c r="A109" s="1">
        <v>5</v>
      </c>
      <c r="B109" t="s">
        <v>127</v>
      </c>
      <c r="C109" s="2">
        <v>5.5</v>
      </c>
      <c r="D109" s="2">
        <v>20.8</v>
      </c>
      <c r="E109" t="s">
        <v>6</v>
      </c>
      <c r="F109" t="s">
        <v>10</v>
      </c>
      <c r="I109"/>
    </row>
    <row r="110" spans="1:9" ht="15.75" thickBot="1" x14ac:dyDescent="0.3">
      <c r="A110" s="1">
        <v>5</v>
      </c>
      <c r="B110" t="s">
        <v>128</v>
      </c>
      <c r="C110" s="2">
        <v>5.6</v>
      </c>
      <c r="D110" s="2">
        <v>15.1</v>
      </c>
      <c r="E110" t="s">
        <v>6</v>
      </c>
      <c r="F110" t="s">
        <v>13</v>
      </c>
    </row>
    <row r="111" spans="1:9" ht="15.75" thickBot="1" x14ac:dyDescent="0.3">
      <c r="A111" s="1">
        <v>5</v>
      </c>
      <c r="B111" t="s">
        <v>129</v>
      </c>
      <c r="C111" s="2">
        <v>0.7</v>
      </c>
      <c r="D111" s="2">
        <v>18.899999999999999</v>
      </c>
      <c r="E111" s="7" t="s">
        <v>6</v>
      </c>
      <c r="F111" s="7" t="s">
        <v>10</v>
      </c>
      <c r="H111" s="38" t="s">
        <v>220</v>
      </c>
      <c r="I111" s="39"/>
    </row>
    <row r="112" spans="1:9" x14ac:dyDescent="0.25">
      <c r="A112" s="1">
        <v>5</v>
      </c>
      <c r="B112" t="s">
        <v>219</v>
      </c>
      <c r="C112" s="1">
        <v>4.8</v>
      </c>
      <c r="E112" t="s">
        <v>6</v>
      </c>
      <c r="F112" s="19" t="s">
        <v>10</v>
      </c>
      <c r="G112" s="3"/>
      <c r="H112" s="40" t="s">
        <v>130</v>
      </c>
      <c r="I112" s="41">
        <v>1.2</v>
      </c>
    </row>
    <row r="113" spans="1:9" ht="15.75" thickBot="1" x14ac:dyDescent="0.3">
      <c r="A113" s="1">
        <v>5</v>
      </c>
      <c r="B113" t="s">
        <v>219</v>
      </c>
      <c r="C113" s="1">
        <v>0.1</v>
      </c>
      <c r="E113" s="7" t="s">
        <v>6</v>
      </c>
      <c r="F113" s="7" t="s">
        <v>10</v>
      </c>
      <c r="G113" s="4"/>
      <c r="H113" s="42" t="s">
        <v>131</v>
      </c>
      <c r="I113" s="43">
        <v>9.1999999999999993</v>
      </c>
    </row>
    <row r="114" spans="1:9" x14ac:dyDescent="0.25">
      <c r="A114" s="1">
        <v>5</v>
      </c>
      <c r="B114" t="s">
        <v>132</v>
      </c>
      <c r="C114" s="2">
        <v>5.3</v>
      </c>
      <c r="D114" s="2">
        <v>21.7</v>
      </c>
      <c r="E114" t="s">
        <v>6</v>
      </c>
      <c r="F114" s="19" t="s">
        <v>10</v>
      </c>
    </row>
    <row r="115" spans="1:9" ht="15.75" thickBot="1" x14ac:dyDescent="0.3">
      <c r="A115" s="1">
        <v>5</v>
      </c>
      <c r="B115" t="s">
        <v>133</v>
      </c>
      <c r="C115" s="2">
        <v>5.5</v>
      </c>
      <c r="D115" s="2">
        <v>7.7</v>
      </c>
      <c r="E115" t="s">
        <v>6</v>
      </c>
      <c r="F115" s="19" t="s">
        <v>13</v>
      </c>
    </row>
    <row r="116" spans="1:9" x14ac:dyDescent="0.25">
      <c r="A116" s="1">
        <v>5</v>
      </c>
      <c r="B116" t="s">
        <v>134</v>
      </c>
      <c r="C116" s="2">
        <v>0.8</v>
      </c>
      <c r="D116" s="2">
        <v>12.9</v>
      </c>
      <c r="E116" t="s">
        <v>6</v>
      </c>
      <c r="F116" s="19" t="s">
        <v>10</v>
      </c>
      <c r="G116" s="3"/>
      <c r="H116" s="8" t="s">
        <v>144</v>
      </c>
      <c r="I116" s="9"/>
    </row>
    <row r="117" spans="1:9" x14ac:dyDescent="0.25">
      <c r="A117" s="1">
        <v>5</v>
      </c>
      <c r="B117" t="s">
        <v>135</v>
      </c>
      <c r="C117" s="2">
        <v>14.1</v>
      </c>
      <c r="D117" s="2">
        <v>13.7</v>
      </c>
      <c r="E117" t="s">
        <v>6</v>
      </c>
      <c r="F117" s="19" t="s">
        <v>13</v>
      </c>
      <c r="G117" s="12"/>
      <c r="H117" s="5" t="s">
        <v>140</v>
      </c>
      <c r="I117" s="13">
        <v>2.2000000000000002</v>
      </c>
    </row>
    <row r="118" spans="1:9" ht="15.75" thickBot="1" x14ac:dyDescent="0.3">
      <c r="A118" s="1">
        <v>5</v>
      </c>
      <c r="B118" t="s">
        <v>136</v>
      </c>
      <c r="C118" s="2">
        <v>7.6</v>
      </c>
      <c r="D118" s="2">
        <v>20.3</v>
      </c>
      <c r="E118" s="7" t="s">
        <v>6</v>
      </c>
      <c r="F118" s="20" t="s">
        <v>8</v>
      </c>
      <c r="G118" s="12"/>
      <c r="H118" s="5" t="s">
        <v>141</v>
      </c>
      <c r="I118" s="13">
        <v>3</v>
      </c>
    </row>
    <row r="119" spans="1:9" x14ac:dyDescent="0.25">
      <c r="A119" s="1">
        <v>5</v>
      </c>
      <c r="B119" t="s">
        <v>137</v>
      </c>
      <c r="C119" s="2">
        <v>8.9</v>
      </c>
      <c r="D119" s="2">
        <v>15.1</v>
      </c>
      <c r="E119" t="s">
        <v>6</v>
      </c>
      <c r="F119" s="19" t="s">
        <v>13</v>
      </c>
      <c r="G119" s="12"/>
      <c r="H119" s="5" t="s">
        <v>142</v>
      </c>
      <c r="I119" s="13">
        <v>4.5</v>
      </c>
    </row>
    <row r="120" spans="1:9" ht="15.75" thickBot="1" x14ac:dyDescent="0.3">
      <c r="A120" s="1">
        <v>5</v>
      </c>
      <c r="B120" s="36" t="s">
        <v>138</v>
      </c>
      <c r="C120" s="2">
        <v>21.1</v>
      </c>
      <c r="D120" s="2">
        <v>12.2</v>
      </c>
      <c r="E120" s="7" t="s">
        <v>6</v>
      </c>
      <c r="F120" s="20" t="s">
        <v>13</v>
      </c>
      <c r="G120" s="4"/>
      <c r="H120" s="7" t="s">
        <v>143</v>
      </c>
      <c r="I120" s="10">
        <v>11.1</v>
      </c>
    </row>
    <row r="121" spans="1:9" ht="15.75" thickBot="1" x14ac:dyDescent="0.3">
      <c r="B121" s="36" t="s">
        <v>222</v>
      </c>
      <c r="C121" s="37"/>
      <c r="D121" s="2"/>
      <c r="E121" s="7"/>
      <c r="F121" s="32"/>
      <c r="G121" s="5"/>
      <c r="H121" s="5"/>
      <c r="I121" s="35"/>
    </row>
    <row r="122" spans="1:9" ht="15.75" thickBot="1" x14ac:dyDescent="0.3">
      <c r="A122" s="1">
        <v>5</v>
      </c>
      <c r="B122" t="s">
        <v>139</v>
      </c>
      <c r="C122" s="2">
        <v>52.8</v>
      </c>
      <c r="D122" s="2">
        <v>27.9</v>
      </c>
      <c r="E122" s="17" t="s">
        <v>6</v>
      </c>
      <c r="F122" s="21" t="s">
        <v>10</v>
      </c>
    </row>
    <row r="123" spans="1:9" ht="15.75" thickBot="1" x14ac:dyDescent="0.3">
      <c r="A123" s="1">
        <v>5</v>
      </c>
      <c r="B123" s="27" t="s">
        <v>145</v>
      </c>
      <c r="C123" s="28">
        <v>3.4</v>
      </c>
      <c r="D123" s="28">
        <v>25.6</v>
      </c>
      <c r="E123" s="27" t="s">
        <v>22</v>
      </c>
      <c r="G123" s="16"/>
      <c r="H123" s="17" t="s">
        <v>147</v>
      </c>
      <c r="I123" s="18">
        <v>17.3</v>
      </c>
    </row>
    <row r="124" spans="1:9" x14ac:dyDescent="0.25">
      <c r="A124" s="1">
        <v>5</v>
      </c>
      <c r="B124" s="27" t="s">
        <v>146</v>
      </c>
      <c r="C124" s="28">
        <v>7.7</v>
      </c>
      <c r="D124" s="28">
        <v>9.9</v>
      </c>
      <c r="E124" s="27" t="s">
        <v>22</v>
      </c>
      <c r="F124" s="25" t="s">
        <v>221</v>
      </c>
      <c r="G124" s="25"/>
      <c r="H124" s="25"/>
    </row>
    <row r="125" spans="1:9" x14ac:dyDescent="0.25">
      <c r="A125" s="1">
        <v>5</v>
      </c>
      <c r="B125" t="s">
        <v>148</v>
      </c>
      <c r="C125" s="2">
        <v>30.7</v>
      </c>
      <c r="D125" s="2">
        <v>46.1</v>
      </c>
      <c r="E125" t="s">
        <v>6</v>
      </c>
      <c r="F125" t="s">
        <v>10</v>
      </c>
    </row>
    <row r="126" spans="1:9" ht="15.75" thickBot="1" x14ac:dyDescent="0.3">
      <c r="B126" s="57" t="s">
        <v>149</v>
      </c>
      <c r="C126" s="58">
        <f>SUM(C108:C125)</f>
        <v>180.69999999999996</v>
      </c>
      <c r="D126" s="58"/>
      <c r="E126" s="57"/>
      <c r="F126" s="57"/>
      <c r="G126" s="57"/>
      <c r="H126" s="57" t="s">
        <v>245</v>
      </c>
      <c r="I126" s="59"/>
    </row>
    <row r="127" spans="1:9" ht="15.75" x14ac:dyDescent="0.25">
      <c r="A127" s="1">
        <v>6</v>
      </c>
      <c r="B127" t="s">
        <v>151</v>
      </c>
      <c r="C127" s="2">
        <v>0.8</v>
      </c>
      <c r="D127" s="2">
        <v>17.8</v>
      </c>
      <c r="E127" t="s">
        <v>6</v>
      </c>
      <c r="F127" t="s">
        <v>10</v>
      </c>
      <c r="G127" s="62" t="s">
        <v>240</v>
      </c>
      <c r="H127" s="64" t="s">
        <v>160</v>
      </c>
      <c r="I127" s="65">
        <v>41.6</v>
      </c>
    </row>
    <row r="128" spans="1:9" ht="16.5" thickBot="1" x14ac:dyDescent="0.3">
      <c r="A128" s="1">
        <v>6</v>
      </c>
      <c r="B128" t="s">
        <v>152</v>
      </c>
      <c r="C128" s="2">
        <v>10.3</v>
      </c>
      <c r="D128" s="2">
        <v>14.3</v>
      </c>
      <c r="E128" t="s">
        <v>6</v>
      </c>
      <c r="F128" t="s">
        <v>13</v>
      </c>
      <c r="G128" s="62" t="s">
        <v>240</v>
      </c>
      <c r="H128" s="50" t="s">
        <v>186</v>
      </c>
      <c r="I128" s="51">
        <v>156.6</v>
      </c>
    </row>
    <row r="129" spans="1:9" x14ac:dyDescent="0.25">
      <c r="A129" s="1">
        <v>6</v>
      </c>
      <c r="B129" t="s">
        <v>153</v>
      </c>
      <c r="C129" s="2">
        <v>1.9</v>
      </c>
      <c r="D129" s="2">
        <v>15.6</v>
      </c>
      <c r="E129" t="s">
        <v>6</v>
      </c>
      <c r="F129" t="s">
        <v>8</v>
      </c>
    </row>
    <row r="130" spans="1:9" x14ac:dyDescent="0.25">
      <c r="A130" s="1">
        <v>6</v>
      </c>
      <c r="B130" t="s">
        <v>154</v>
      </c>
      <c r="C130" s="2">
        <v>2.9</v>
      </c>
      <c r="D130" s="2"/>
      <c r="E130" t="s">
        <v>6</v>
      </c>
      <c r="F130" t="s">
        <v>13</v>
      </c>
    </row>
    <row r="131" spans="1:9" ht="15.75" thickBot="1" x14ac:dyDescent="0.3">
      <c r="A131" s="1">
        <v>6</v>
      </c>
      <c r="B131" t="s">
        <v>155</v>
      </c>
      <c r="C131" s="2">
        <v>6</v>
      </c>
      <c r="D131" s="2">
        <v>37</v>
      </c>
      <c r="E131" s="7" t="s">
        <v>6</v>
      </c>
      <c r="F131" s="7" t="s">
        <v>10</v>
      </c>
    </row>
    <row r="132" spans="1:9" x14ac:dyDescent="0.25">
      <c r="A132" s="1">
        <v>6</v>
      </c>
      <c r="B132" s="27" t="s">
        <v>156</v>
      </c>
      <c r="C132" s="28">
        <v>4.0999999999999996</v>
      </c>
      <c r="D132" s="28">
        <v>9.5</v>
      </c>
      <c r="E132" s="27" t="s">
        <v>22</v>
      </c>
      <c r="G132" s="3"/>
      <c r="H132" s="8"/>
      <c r="I132" s="9"/>
    </row>
    <row r="133" spans="1:9" x14ac:dyDescent="0.25">
      <c r="A133" s="1">
        <v>6</v>
      </c>
      <c r="B133" s="27" t="s">
        <v>157</v>
      </c>
      <c r="C133" s="28">
        <v>0.8</v>
      </c>
      <c r="D133" s="28">
        <v>5</v>
      </c>
      <c r="E133" s="27" t="s">
        <v>22</v>
      </c>
      <c r="F133" t="s">
        <v>85</v>
      </c>
      <c r="G133" s="12"/>
      <c r="H133" s="5"/>
      <c r="I133" s="13"/>
    </row>
    <row r="134" spans="1:9" x14ac:dyDescent="0.25">
      <c r="A134" s="1">
        <v>6</v>
      </c>
      <c r="B134" s="27" t="s">
        <v>158</v>
      </c>
      <c r="C134" s="28">
        <v>0.5</v>
      </c>
      <c r="D134" s="28"/>
      <c r="E134" s="27" t="s">
        <v>22</v>
      </c>
      <c r="F134" t="s">
        <v>85</v>
      </c>
      <c r="G134" s="12"/>
      <c r="H134" s="5" t="s">
        <v>155</v>
      </c>
      <c r="I134" s="13">
        <v>22.3</v>
      </c>
    </row>
    <row r="135" spans="1:9" ht="15.75" thickBot="1" x14ac:dyDescent="0.3">
      <c r="A135" s="1">
        <v>6</v>
      </c>
      <c r="B135" s="27" t="s">
        <v>159</v>
      </c>
      <c r="C135" s="28">
        <v>9.3000000000000007</v>
      </c>
      <c r="D135" s="28">
        <v>10.199999999999999</v>
      </c>
      <c r="E135" s="29" t="s">
        <v>22</v>
      </c>
      <c r="F135" s="7" t="s">
        <v>8</v>
      </c>
      <c r="G135" s="4"/>
      <c r="H135" s="7"/>
      <c r="I135" s="10"/>
    </row>
    <row r="136" spans="1:9" x14ac:dyDescent="0.25">
      <c r="A136" s="1">
        <v>6</v>
      </c>
      <c r="B136" t="s">
        <v>155</v>
      </c>
      <c r="C136" s="2">
        <v>5</v>
      </c>
      <c r="D136" s="2">
        <v>37</v>
      </c>
      <c r="E136" t="s">
        <v>6</v>
      </c>
      <c r="F136" t="s">
        <v>10</v>
      </c>
    </row>
    <row r="137" spans="1:9" x14ac:dyDescent="0.25">
      <c r="A137" s="1">
        <v>6</v>
      </c>
      <c r="B137" t="s">
        <v>161</v>
      </c>
      <c r="C137" s="2">
        <v>12.9</v>
      </c>
      <c r="D137" s="2">
        <v>26.5</v>
      </c>
      <c r="E137" t="s">
        <v>6</v>
      </c>
      <c r="F137" t="s">
        <v>10</v>
      </c>
      <c r="I137" s="2">
        <f>SUM(C127:C136)</f>
        <v>41.6</v>
      </c>
    </row>
    <row r="138" spans="1:9" x14ac:dyDescent="0.25">
      <c r="A138" s="1">
        <v>6</v>
      </c>
      <c r="B138" s="27" t="s">
        <v>162</v>
      </c>
      <c r="C138" s="28">
        <v>2.6</v>
      </c>
      <c r="D138" s="28">
        <v>9.6</v>
      </c>
      <c r="E138" s="27" t="s">
        <v>43</v>
      </c>
    </row>
    <row r="139" spans="1:9" x14ac:dyDescent="0.25">
      <c r="A139" s="1">
        <v>6</v>
      </c>
      <c r="B139" t="s">
        <v>163</v>
      </c>
      <c r="C139" s="2">
        <v>5.0999999999999996</v>
      </c>
      <c r="D139" s="2">
        <v>9.8000000000000007</v>
      </c>
      <c r="E139" t="s">
        <v>6</v>
      </c>
      <c r="F139" t="s">
        <v>85</v>
      </c>
    </row>
    <row r="140" spans="1:9" x14ac:dyDescent="0.25">
      <c r="A140" s="1">
        <v>6</v>
      </c>
      <c r="B140" s="27" t="s">
        <v>164</v>
      </c>
      <c r="C140" s="28">
        <v>1.7</v>
      </c>
      <c r="D140" s="28">
        <v>5.0999999999999996</v>
      </c>
      <c r="E140" s="27" t="s">
        <v>22</v>
      </c>
      <c r="F140" s="25" t="s">
        <v>223</v>
      </c>
      <c r="G140" s="25"/>
      <c r="H140" s="25"/>
    </row>
    <row r="141" spans="1:9" x14ac:dyDescent="0.25">
      <c r="A141" s="1">
        <v>6</v>
      </c>
      <c r="B141" t="s">
        <v>165</v>
      </c>
      <c r="C141" s="2">
        <v>1.4</v>
      </c>
      <c r="D141" s="2">
        <v>15.7</v>
      </c>
      <c r="E141" t="s">
        <v>6</v>
      </c>
      <c r="F141" t="s">
        <v>8</v>
      </c>
    </row>
    <row r="142" spans="1:9" x14ac:dyDescent="0.25">
      <c r="A142" s="1">
        <v>6</v>
      </c>
      <c r="B142" t="s">
        <v>166</v>
      </c>
      <c r="C142" s="2">
        <v>5.5</v>
      </c>
      <c r="D142" s="2"/>
      <c r="E142" t="s">
        <v>6</v>
      </c>
      <c r="F142" t="s">
        <v>10</v>
      </c>
    </row>
    <row r="143" spans="1:9" x14ac:dyDescent="0.25">
      <c r="A143" s="1">
        <v>6</v>
      </c>
      <c r="B143" t="s">
        <v>167</v>
      </c>
      <c r="C143" s="2">
        <v>5.5</v>
      </c>
      <c r="D143" s="2">
        <v>45.2</v>
      </c>
      <c r="E143" t="s">
        <v>6</v>
      </c>
      <c r="F143" t="s">
        <v>10</v>
      </c>
    </row>
    <row r="144" spans="1:9" x14ac:dyDescent="0.25">
      <c r="A144" s="1">
        <v>6</v>
      </c>
      <c r="B144" t="s">
        <v>168</v>
      </c>
      <c r="C144" s="2">
        <v>5.4</v>
      </c>
      <c r="D144" s="2">
        <v>9.6</v>
      </c>
      <c r="E144" t="s">
        <v>6</v>
      </c>
      <c r="F144" t="s">
        <v>13</v>
      </c>
    </row>
    <row r="145" spans="1:9" x14ac:dyDescent="0.25">
      <c r="A145" s="1">
        <v>6</v>
      </c>
      <c r="B145" t="s">
        <v>169</v>
      </c>
      <c r="C145" s="2">
        <v>3.1</v>
      </c>
      <c r="D145" s="2">
        <v>21.5</v>
      </c>
      <c r="E145" t="s">
        <v>6</v>
      </c>
      <c r="F145" t="s">
        <v>10</v>
      </c>
    </row>
    <row r="146" spans="1:9" x14ac:dyDescent="0.25">
      <c r="A146" s="1">
        <v>6</v>
      </c>
      <c r="B146" t="s">
        <v>170</v>
      </c>
      <c r="C146" s="2">
        <v>3.2</v>
      </c>
      <c r="D146" s="2">
        <v>9.8000000000000007</v>
      </c>
      <c r="E146" t="s">
        <v>6</v>
      </c>
      <c r="F146" t="s">
        <v>13</v>
      </c>
    </row>
    <row r="147" spans="1:9" x14ac:dyDescent="0.25">
      <c r="A147" s="1">
        <v>6</v>
      </c>
      <c r="B147" t="s">
        <v>171</v>
      </c>
      <c r="C147" s="2">
        <v>4.9000000000000004</v>
      </c>
      <c r="D147" s="2">
        <v>12</v>
      </c>
      <c r="E147" t="s">
        <v>6</v>
      </c>
      <c r="F147" t="s">
        <v>13</v>
      </c>
    </row>
    <row r="148" spans="1:9" ht="15.75" thickBot="1" x14ac:dyDescent="0.3">
      <c r="A148" s="1">
        <v>6</v>
      </c>
      <c r="B148" t="s">
        <v>172</v>
      </c>
      <c r="C148" s="2">
        <v>10.7</v>
      </c>
      <c r="D148" s="2">
        <v>22</v>
      </c>
      <c r="E148" s="7" t="s">
        <v>6</v>
      </c>
      <c r="F148" s="7" t="s">
        <v>10</v>
      </c>
    </row>
    <row r="149" spans="1:9" x14ac:dyDescent="0.25">
      <c r="A149" s="1">
        <v>6</v>
      </c>
      <c r="B149" t="s">
        <v>173</v>
      </c>
      <c r="C149" s="2">
        <v>1.6</v>
      </c>
      <c r="D149" s="2"/>
      <c r="E149" t="s">
        <v>6</v>
      </c>
      <c r="F149" t="s">
        <v>10</v>
      </c>
      <c r="G149" s="3"/>
      <c r="H149" s="8" t="s">
        <v>176</v>
      </c>
      <c r="I149" s="9">
        <v>6.2</v>
      </c>
    </row>
    <row r="150" spans="1:9" ht="15.75" thickBot="1" x14ac:dyDescent="0.3">
      <c r="A150" s="1">
        <v>6</v>
      </c>
      <c r="B150" t="s">
        <v>174</v>
      </c>
      <c r="C150" s="2">
        <v>3.9</v>
      </c>
      <c r="D150" s="2"/>
      <c r="E150" s="7" t="s">
        <v>6</v>
      </c>
      <c r="F150" s="7" t="s">
        <v>8</v>
      </c>
      <c r="G150" s="4"/>
      <c r="H150" s="7"/>
      <c r="I150" s="10"/>
    </row>
    <row r="151" spans="1:9" x14ac:dyDescent="0.25">
      <c r="A151" s="1">
        <v>6</v>
      </c>
      <c r="B151" t="s">
        <v>175</v>
      </c>
      <c r="C151" s="2">
        <v>28.8</v>
      </c>
      <c r="D151" s="2"/>
      <c r="E151" t="s">
        <v>6</v>
      </c>
      <c r="F151" t="s">
        <v>10</v>
      </c>
    </row>
    <row r="152" spans="1:9" x14ac:dyDescent="0.25">
      <c r="A152" s="1">
        <v>6</v>
      </c>
      <c r="B152" t="s">
        <v>177</v>
      </c>
      <c r="C152" s="2">
        <v>1.4</v>
      </c>
      <c r="D152" s="2">
        <v>10.1</v>
      </c>
      <c r="E152" t="s">
        <v>6</v>
      </c>
      <c r="F152" t="s">
        <v>13</v>
      </c>
    </row>
    <row r="153" spans="1:9" x14ac:dyDescent="0.25">
      <c r="A153" s="1">
        <v>6</v>
      </c>
      <c r="B153" t="s">
        <v>178</v>
      </c>
      <c r="C153" s="2">
        <v>11.9</v>
      </c>
      <c r="D153" s="2">
        <v>14.6</v>
      </c>
      <c r="E153" t="s">
        <v>6</v>
      </c>
      <c r="F153" t="s">
        <v>13</v>
      </c>
    </row>
    <row r="154" spans="1:9" x14ac:dyDescent="0.25">
      <c r="A154" s="1">
        <v>6</v>
      </c>
      <c r="B154" t="s">
        <v>179</v>
      </c>
      <c r="C154" s="2">
        <v>2.4</v>
      </c>
      <c r="D154" s="2"/>
      <c r="E154" t="s">
        <v>6</v>
      </c>
      <c r="F154" t="s">
        <v>10</v>
      </c>
    </row>
    <row r="155" spans="1:9" x14ac:dyDescent="0.25">
      <c r="A155" s="1">
        <v>6</v>
      </c>
      <c r="B155" t="s">
        <v>180</v>
      </c>
      <c r="C155" s="2">
        <v>4</v>
      </c>
      <c r="D155" s="2">
        <v>18.8</v>
      </c>
      <c r="E155" t="s">
        <v>6</v>
      </c>
      <c r="F155" t="s">
        <v>10</v>
      </c>
    </row>
    <row r="156" spans="1:9" x14ac:dyDescent="0.25">
      <c r="C156"/>
      <c r="D156" s="2"/>
    </row>
    <row r="157" spans="1:9" x14ac:dyDescent="0.25">
      <c r="A157" s="1">
        <v>7</v>
      </c>
      <c r="B157" t="s">
        <v>181</v>
      </c>
      <c r="C157" s="2">
        <v>6.4</v>
      </c>
      <c r="D157" s="2">
        <v>27.2</v>
      </c>
      <c r="E157" t="s">
        <v>6</v>
      </c>
      <c r="F157" t="s">
        <v>10</v>
      </c>
    </row>
    <row r="158" spans="1:9" x14ac:dyDescent="0.25">
      <c r="A158" s="1">
        <v>7</v>
      </c>
      <c r="B158" t="s">
        <v>182</v>
      </c>
      <c r="C158" s="2">
        <v>2</v>
      </c>
      <c r="D158" s="2">
        <v>17.600000000000001</v>
      </c>
      <c r="E158" t="s">
        <v>6</v>
      </c>
      <c r="F158" t="s">
        <v>8</v>
      </c>
      <c r="I158"/>
    </row>
    <row r="159" spans="1:9" x14ac:dyDescent="0.25">
      <c r="A159" s="1">
        <v>7</v>
      </c>
      <c r="B159" t="s">
        <v>183</v>
      </c>
      <c r="C159" s="2">
        <v>3</v>
      </c>
      <c r="D159" s="2">
        <v>7.8</v>
      </c>
      <c r="E159" t="s">
        <v>6</v>
      </c>
      <c r="F159" t="s">
        <v>13</v>
      </c>
    </row>
    <row r="160" spans="1:9" x14ac:dyDescent="0.25">
      <c r="A160" s="1">
        <v>7</v>
      </c>
      <c r="B160" t="s">
        <v>184</v>
      </c>
      <c r="C160" s="2">
        <v>10</v>
      </c>
      <c r="D160" s="2">
        <v>27.8</v>
      </c>
      <c r="E160" t="s">
        <v>6</v>
      </c>
      <c r="F160" t="s">
        <v>10</v>
      </c>
    </row>
    <row r="161" spans="1:9" x14ac:dyDescent="0.25">
      <c r="A161" s="1">
        <v>7</v>
      </c>
      <c r="B161" s="27" t="s">
        <v>185</v>
      </c>
      <c r="C161" s="28">
        <v>9.1999999999999993</v>
      </c>
      <c r="D161" s="28">
        <v>10</v>
      </c>
      <c r="E161" s="27" t="s">
        <v>22</v>
      </c>
      <c r="F161" s="25" t="s">
        <v>223</v>
      </c>
      <c r="G161" s="25"/>
      <c r="H161" s="25"/>
    </row>
    <row r="162" spans="1:9" x14ac:dyDescent="0.25">
      <c r="A162" s="1">
        <v>7</v>
      </c>
      <c r="B162" t="s">
        <v>184</v>
      </c>
      <c r="C162" s="2">
        <v>10</v>
      </c>
      <c r="D162" s="2">
        <v>27.8</v>
      </c>
      <c r="E162" t="s">
        <v>6</v>
      </c>
      <c r="F162" t="s">
        <v>10</v>
      </c>
      <c r="I162" s="2"/>
    </row>
    <row r="163" spans="1:9" ht="15.75" thickBot="1" x14ac:dyDescent="0.3">
      <c r="B163" s="57" t="s">
        <v>246</v>
      </c>
      <c r="C163" s="58">
        <f>SUM(C127:C162)</f>
        <v>198.20000000000005</v>
      </c>
      <c r="D163" s="58"/>
      <c r="E163" s="57"/>
      <c r="F163" s="57"/>
      <c r="G163" s="57"/>
      <c r="H163" s="57" t="s">
        <v>249</v>
      </c>
      <c r="I163" s="15"/>
    </row>
    <row r="164" spans="1:9" ht="15.75" x14ac:dyDescent="0.25">
      <c r="A164" s="1">
        <v>7</v>
      </c>
      <c r="B164" t="s">
        <v>187</v>
      </c>
      <c r="C164" s="2">
        <v>17.899999999999999</v>
      </c>
      <c r="D164" s="2">
        <v>46.6</v>
      </c>
      <c r="E164" t="s">
        <v>6</v>
      </c>
      <c r="F164" t="s">
        <v>10</v>
      </c>
      <c r="G164" s="62" t="s">
        <v>240</v>
      </c>
      <c r="H164" s="64" t="s">
        <v>198</v>
      </c>
      <c r="I164" s="65">
        <f>SUM(C164:C174)</f>
        <v>83.5</v>
      </c>
    </row>
    <row r="165" spans="1:9" ht="16.5" thickBot="1" x14ac:dyDescent="0.3">
      <c r="A165" s="1">
        <v>7</v>
      </c>
      <c r="B165" t="s">
        <v>188</v>
      </c>
      <c r="C165" s="2">
        <v>19.8</v>
      </c>
      <c r="D165" s="2">
        <v>40.5</v>
      </c>
      <c r="E165" t="s">
        <v>6</v>
      </c>
      <c r="F165" t="s">
        <v>10</v>
      </c>
      <c r="G165" s="62" t="s">
        <v>240</v>
      </c>
      <c r="H165" s="66" t="s">
        <v>215</v>
      </c>
      <c r="I165" s="69">
        <f>SUM(C175:C186)+SUM(C189:C194)</f>
        <v>99.4</v>
      </c>
    </row>
    <row r="166" spans="1:9" x14ac:dyDescent="0.25">
      <c r="A166" s="1">
        <v>7</v>
      </c>
      <c r="B166" t="s">
        <v>189</v>
      </c>
      <c r="C166" s="2">
        <v>3.4</v>
      </c>
      <c r="D166" s="2">
        <v>17.600000000000001</v>
      </c>
      <c r="E166" t="s">
        <v>6</v>
      </c>
      <c r="F166" t="s">
        <v>8</v>
      </c>
    </row>
    <row r="167" spans="1:9" x14ac:dyDescent="0.25">
      <c r="A167" s="1">
        <v>7</v>
      </c>
      <c r="B167" t="s">
        <v>190</v>
      </c>
      <c r="C167" s="2">
        <v>1</v>
      </c>
      <c r="D167" s="2"/>
      <c r="E167" t="s">
        <v>6</v>
      </c>
      <c r="F167" t="s">
        <v>13</v>
      </c>
    </row>
    <row r="168" spans="1:9" x14ac:dyDescent="0.25">
      <c r="A168" s="1">
        <v>7</v>
      </c>
      <c r="B168" s="27" t="s">
        <v>191</v>
      </c>
      <c r="C168" s="28">
        <v>1.7</v>
      </c>
      <c r="D168" s="28">
        <v>9.5</v>
      </c>
      <c r="E168" s="27" t="s">
        <v>43</v>
      </c>
      <c r="F168" t="s">
        <v>13</v>
      </c>
      <c r="H168" s="25" t="s">
        <v>225</v>
      </c>
      <c r="I168" s="44">
        <v>3.8</v>
      </c>
    </row>
    <row r="169" spans="1:9" x14ac:dyDescent="0.25">
      <c r="A169" s="1">
        <v>7</v>
      </c>
      <c r="B169" t="s">
        <v>192</v>
      </c>
      <c r="C169" s="2">
        <v>2</v>
      </c>
      <c r="D169" s="2">
        <v>11.7</v>
      </c>
      <c r="E169" t="s">
        <v>6</v>
      </c>
      <c r="F169" t="s">
        <v>13</v>
      </c>
      <c r="H169" s="25" t="s">
        <v>226</v>
      </c>
      <c r="I169" s="44"/>
    </row>
    <row r="170" spans="1:9" x14ac:dyDescent="0.25">
      <c r="A170" s="1">
        <v>7</v>
      </c>
      <c r="B170" t="s">
        <v>193</v>
      </c>
      <c r="C170" s="2">
        <v>6.8</v>
      </c>
      <c r="D170" s="2">
        <v>22</v>
      </c>
      <c r="E170" t="s">
        <v>6</v>
      </c>
      <c r="F170" t="s">
        <v>10</v>
      </c>
    </row>
    <row r="171" spans="1:9" x14ac:dyDescent="0.25">
      <c r="A171" s="1">
        <v>7</v>
      </c>
      <c r="B171" s="27" t="s">
        <v>194</v>
      </c>
      <c r="C171" s="28">
        <v>3.2</v>
      </c>
      <c r="D171" s="28"/>
      <c r="E171" s="27" t="s">
        <v>43</v>
      </c>
      <c r="F171" s="25" t="s">
        <v>10</v>
      </c>
      <c r="G171" s="25"/>
      <c r="H171" s="25" t="s">
        <v>224</v>
      </c>
      <c r="I171" s="44"/>
    </row>
    <row r="172" spans="1:9" x14ac:dyDescent="0.25">
      <c r="A172" s="1">
        <v>7</v>
      </c>
      <c r="B172" t="s">
        <v>195</v>
      </c>
      <c r="C172" s="1">
        <v>17.2</v>
      </c>
      <c r="E172" t="s">
        <v>6</v>
      </c>
      <c r="F172" t="s">
        <v>10</v>
      </c>
    </row>
    <row r="173" spans="1:9" x14ac:dyDescent="0.25">
      <c r="A173" s="1">
        <v>7</v>
      </c>
      <c r="B173" t="s">
        <v>196</v>
      </c>
      <c r="C173" s="1">
        <v>7.9</v>
      </c>
      <c r="E173" t="s">
        <v>6</v>
      </c>
      <c r="F173" t="s">
        <v>10</v>
      </c>
    </row>
    <row r="174" spans="1:9" x14ac:dyDescent="0.25">
      <c r="A174" s="1">
        <v>7</v>
      </c>
      <c r="B174" t="s">
        <v>197</v>
      </c>
      <c r="C174" s="1">
        <v>2.6</v>
      </c>
      <c r="D174" s="1">
        <v>43.1</v>
      </c>
      <c r="E174" t="s">
        <v>6</v>
      </c>
      <c r="F174" t="s">
        <v>10</v>
      </c>
    </row>
    <row r="175" spans="1:9" x14ac:dyDescent="0.25">
      <c r="A175" s="1">
        <v>7</v>
      </c>
      <c r="B175" t="s">
        <v>199</v>
      </c>
      <c r="C175" s="1">
        <v>8.4</v>
      </c>
      <c r="D175" s="1">
        <v>38.700000000000003</v>
      </c>
      <c r="E175" t="s">
        <v>6</v>
      </c>
      <c r="F175" t="s">
        <v>10</v>
      </c>
    </row>
    <row r="176" spans="1:9" x14ac:dyDescent="0.25">
      <c r="A176" s="1">
        <v>7</v>
      </c>
      <c r="B176" t="s">
        <v>200</v>
      </c>
      <c r="C176" s="1">
        <v>4.2</v>
      </c>
      <c r="D176" s="1">
        <v>27.7</v>
      </c>
      <c r="E176" t="s">
        <v>6</v>
      </c>
      <c r="F176" t="s">
        <v>10</v>
      </c>
    </row>
    <row r="177" spans="1:8" x14ac:dyDescent="0.25">
      <c r="A177" s="1">
        <v>7</v>
      </c>
      <c r="B177" t="s">
        <v>201</v>
      </c>
      <c r="C177" s="1">
        <v>1.2</v>
      </c>
      <c r="D177" s="1">
        <v>30.8</v>
      </c>
      <c r="E177" t="s">
        <v>6</v>
      </c>
      <c r="F177" t="s">
        <v>10</v>
      </c>
    </row>
    <row r="178" spans="1:8" x14ac:dyDescent="0.25">
      <c r="A178" s="1">
        <v>7</v>
      </c>
      <c r="B178" t="s">
        <v>202</v>
      </c>
      <c r="C178" s="1">
        <v>4.8</v>
      </c>
      <c r="D178" s="1">
        <v>19.100000000000001</v>
      </c>
      <c r="E178" t="s">
        <v>6</v>
      </c>
      <c r="F178" t="s">
        <v>8</v>
      </c>
    </row>
    <row r="179" spans="1:8" x14ac:dyDescent="0.25">
      <c r="A179" s="1">
        <v>7</v>
      </c>
      <c r="B179" t="s">
        <v>203</v>
      </c>
      <c r="C179" s="1">
        <v>6.6</v>
      </c>
      <c r="D179" s="1">
        <v>11.7</v>
      </c>
      <c r="E179" t="s">
        <v>6</v>
      </c>
      <c r="F179" t="s">
        <v>13</v>
      </c>
    </row>
    <row r="180" spans="1:8" x14ac:dyDescent="0.25">
      <c r="A180" s="1">
        <v>7</v>
      </c>
      <c r="B180" t="s">
        <v>204</v>
      </c>
      <c r="C180" s="1">
        <v>5.0999999999999996</v>
      </c>
      <c r="D180" s="1">
        <v>23.1</v>
      </c>
      <c r="E180" t="s">
        <v>6</v>
      </c>
      <c r="F180" t="s">
        <v>10</v>
      </c>
    </row>
    <row r="181" spans="1:8" x14ac:dyDescent="0.25">
      <c r="A181" s="1">
        <v>7</v>
      </c>
      <c r="B181" t="s">
        <v>205</v>
      </c>
      <c r="C181" s="1">
        <v>7</v>
      </c>
      <c r="D181" s="1">
        <v>11.6</v>
      </c>
      <c r="E181" t="s">
        <v>6</v>
      </c>
      <c r="F181" t="s">
        <v>13</v>
      </c>
    </row>
    <row r="182" spans="1:8" x14ac:dyDescent="0.25">
      <c r="A182" s="1">
        <v>7</v>
      </c>
      <c r="B182" t="s">
        <v>206</v>
      </c>
      <c r="C182" s="1">
        <v>1.5</v>
      </c>
      <c r="D182" s="1">
        <v>24.8</v>
      </c>
      <c r="E182" t="s">
        <v>6</v>
      </c>
      <c r="F182" t="s">
        <v>10</v>
      </c>
      <c r="H182" t="s">
        <v>207</v>
      </c>
    </row>
    <row r="183" spans="1:8" x14ac:dyDescent="0.25">
      <c r="A183" s="1">
        <v>7</v>
      </c>
      <c r="B183" t="s">
        <v>206</v>
      </c>
      <c r="C183" s="1">
        <v>1.5</v>
      </c>
      <c r="D183" s="1">
        <v>24.8</v>
      </c>
      <c r="E183" t="s">
        <v>6</v>
      </c>
      <c r="F183" t="s">
        <v>10</v>
      </c>
    </row>
    <row r="184" spans="1:8" x14ac:dyDescent="0.25">
      <c r="A184" s="1">
        <v>7</v>
      </c>
      <c r="B184" t="s">
        <v>208</v>
      </c>
      <c r="C184" s="1">
        <v>15.8</v>
      </c>
      <c r="D184" s="1">
        <v>39</v>
      </c>
      <c r="E184" t="s">
        <v>6</v>
      </c>
      <c r="F184" t="s">
        <v>10</v>
      </c>
    </row>
    <row r="185" spans="1:8" x14ac:dyDescent="0.25">
      <c r="A185" s="1">
        <v>7</v>
      </c>
      <c r="B185" t="s">
        <v>209</v>
      </c>
      <c r="C185" s="1">
        <v>2.5</v>
      </c>
      <c r="D185" s="1">
        <v>54.9</v>
      </c>
      <c r="E185" t="s">
        <v>6</v>
      </c>
      <c r="F185" t="s">
        <v>10</v>
      </c>
    </row>
    <row r="186" spans="1:8" x14ac:dyDescent="0.25">
      <c r="A186" s="1">
        <v>7</v>
      </c>
      <c r="B186" t="s">
        <v>210</v>
      </c>
      <c r="C186" s="1">
        <v>3.8</v>
      </c>
      <c r="D186" s="1">
        <v>43.7</v>
      </c>
      <c r="E186" t="s">
        <v>6</v>
      </c>
      <c r="F186" t="s">
        <v>10</v>
      </c>
      <c r="H186" t="s">
        <v>211</v>
      </c>
    </row>
    <row r="187" spans="1:8" x14ac:dyDescent="0.25">
      <c r="B187" s="57" t="s">
        <v>247</v>
      </c>
      <c r="C187" s="58">
        <f>SUM(C164:C186)</f>
        <v>145.9</v>
      </c>
    </row>
    <row r="188" spans="1:8" x14ac:dyDescent="0.25">
      <c r="B188" t="s">
        <v>212</v>
      </c>
    </row>
    <row r="189" spans="1:8" x14ac:dyDescent="0.25">
      <c r="A189" s="1" t="s">
        <v>213</v>
      </c>
      <c r="B189" t="s">
        <v>210</v>
      </c>
      <c r="C189" s="1">
        <v>3.8</v>
      </c>
      <c r="D189" s="1">
        <v>43.7</v>
      </c>
      <c r="E189" t="s">
        <v>6</v>
      </c>
      <c r="F189" t="s">
        <v>10</v>
      </c>
    </row>
    <row r="190" spans="1:8" x14ac:dyDescent="0.25">
      <c r="A190" s="1" t="s">
        <v>213</v>
      </c>
      <c r="B190" t="s">
        <v>250</v>
      </c>
      <c r="C190" s="1">
        <v>2.7</v>
      </c>
      <c r="E190" t="s">
        <v>6</v>
      </c>
      <c r="F190" t="s">
        <v>10</v>
      </c>
      <c r="H190" s="61" t="s">
        <v>251</v>
      </c>
    </row>
    <row r="191" spans="1:8" x14ac:dyDescent="0.25">
      <c r="A191" s="1" t="s">
        <v>213</v>
      </c>
      <c r="B191" t="s">
        <v>214</v>
      </c>
      <c r="C191" s="1">
        <v>11.6</v>
      </c>
      <c r="D191" s="1">
        <v>41</v>
      </c>
      <c r="E191" t="s">
        <v>6</v>
      </c>
      <c r="F191" s="22" t="s">
        <v>10</v>
      </c>
      <c r="H191" t="s">
        <v>252</v>
      </c>
    </row>
    <row r="192" spans="1:8" x14ac:dyDescent="0.25">
      <c r="A192" s="1" t="s">
        <v>213</v>
      </c>
      <c r="B192" t="s">
        <v>199</v>
      </c>
      <c r="C192" s="1">
        <v>8.4</v>
      </c>
      <c r="D192" s="1">
        <v>38.700000000000003</v>
      </c>
      <c r="E192" t="s">
        <v>6</v>
      </c>
      <c r="F192" s="22" t="s">
        <v>10</v>
      </c>
    </row>
    <row r="193" spans="1:9" x14ac:dyDescent="0.25">
      <c r="A193" s="1" t="s">
        <v>213</v>
      </c>
      <c r="B193" t="s">
        <v>197</v>
      </c>
      <c r="C193" s="1">
        <v>2.6</v>
      </c>
      <c r="D193" s="1">
        <v>43.1</v>
      </c>
      <c r="E193" t="s">
        <v>6</v>
      </c>
      <c r="F193" t="s">
        <v>10</v>
      </c>
    </row>
    <row r="194" spans="1:9" x14ac:dyDescent="0.25">
      <c r="A194" s="1" t="s">
        <v>213</v>
      </c>
      <c r="B194" t="s">
        <v>196</v>
      </c>
      <c r="C194" s="1">
        <v>7.9</v>
      </c>
      <c r="E194" t="s">
        <v>6</v>
      </c>
      <c r="F194" t="s">
        <v>10</v>
      </c>
    </row>
    <row r="195" spans="1:9" x14ac:dyDescent="0.25">
      <c r="B195" s="57" t="s">
        <v>248</v>
      </c>
      <c r="C195" s="58">
        <f>SUM(C187:C194)</f>
        <v>182.9</v>
      </c>
      <c r="I195"/>
    </row>
    <row r="196" spans="1:9" x14ac:dyDescent="0.25">
      <c r="F196" s="22"/>
    </row>
    <row r="197" spans="1:9" x14ac:dyDescent="0.25">
      <c r="F197" s="22"/>
    </row>
    <row r="198" spans="1:9" x14ac:dyDescent="0.25">
      <c r="F198" s="22"/>
    </row>
    <row r="199" spans="1:9" x14ac:dyDescent="0.25">
      <c r="F199" s="22"/>
    </row>
    <row r="200" spans="1:9" x14ac:dyDescent="0.25">
      <c r="F200" s="22"/>
    </row>
    <row r="201" spans="1:9" x14ac:dyDescent="0.25">
      <c r="F201" s="22"/>
    </row>
    <row r="202" spans="1:9" x14ac:dyDescent="0.25">
      <c r="F202" s="22"/>
    </row>
    <row r="203" spans="1:9" x14ac:dyDescent="0.25">
      <c r="F203" s="22"/>
    </row>
    <row r="204" spans="1:9" x14ac:dyDescent="0.25">
      <c r="F204" s="22"/>
    </row>
    <row r="205" spans="1:9" x14ac:dyDescent="0.25">
      <c r="F205" s="22"/>
    </row>
    <row r="206" spans="1:9" x14ac:dyDescent="0.25">
      <c r="F206" s="22"/>
    </row>
    <row r="207" spans="1:9" x14ac:dyDescent="0.25">
      <c r="F207" s="22"/>
    </row>
    <row r="208" spans="1:9" x14ac:dyDescent="0.25">
      <c r="F208" s="22"/>
    </row>
    <row r="209" spans="6:6" x14ac:dyDescent="0.25">
      <c r="F209" s="22"/>
    </row>
    <row r="210" spans="6:6" x14ac:dyDescent="0.25">
      <c r="F210" s="22"/>
    </row>
    <row r="211" spans="6:6" x14ac:dyDescent="0.25">
      <c r="F211" s="22"/>
    </row>
    <row r="212" spans="6:6" x14ac:dyDescent="0.25">
      <c r="F212" s="22"/>
    </row>
    <row r="213" spans="6:6" x14ac:dyDescent="0.25">
      <c r="F213" s="22"/>
    </row>
    <row r="214" spans="6:6" x14ac:dyDescent="0.25">
      <c r="F214" s="22"/>
    </row>
    <row r="215" spans="6:6" x14ac:dyDescent="0.25">
      <c r="F215" s="22"/>
    </row>
    <row r="216" spans="6:6" x14ac:dyDescent="0.25">
      <c r="F216" s="22"/>
    </row>
    <row r="217" spans="6:6" x14ac:dyDescent="0.25">
      <c r="F217" s="22"/>
    </row>
    <row r="218" spans="6:6" x14ac:dyDescent="0.25">
      <c r="F218" s="22"/>
    </row>
    <row r="219" spans="6:6" x14ac:dyDescent="0.25">
      <c r="F219" s="22"/>
    </row>
    <row r="220" spans="6:6" x14ac:dyDescent="0.25">
      <c r="F220" s="22"/>
    </row>
    <row r="221" spans="6:6" x14ac:dyDescent="0.25">
      <c r="F221" s="22"/>
    </row>
    <row r="222" spans="6:6" x14ac:dyDescent="0.25">
      <c r="F222" s="22"/>
    </row>
    <row r="223" spans="6:6" x14ac:dyDescent="0.25">
      <c r="F223" s="22"/>
    </row>
    <row r="224" spans="6:6" x14ac:dyDescent="0.25">
      <c r="F224" s="22"/>
    </row>
    <row r="225" spans="6:6" x14ac:dyDescent="0.25">
      <c r="F225" s="22"/>
    </row>
    <row r="226" spans="6:6" x14ac:dyDescent="0.25">
      <c r="F226" s="22"/>
    </row>
    <row r="227" spans="6:6" x14ac:dyDescent="0.25">
      <c r="F227" s="22"/>
    </row>
    <row r="228" spans="6:6" x14ac:dyDescent="0.25">
      <c r="F228" s="22"/>
    </row>
    <row r="229" spans="6:6" x14ac:dyDescent="0.25">
      <c r="F229" s="22"/>
    </row>
    <row r="230" spans="6:6" x14ac:dyDescent="0.25">
      <c r="F230" s="22"/>
    </row>
    <row r="231" spans="6:6" x14ac:dyDescent="0.25">
      <c r="F231" s="22"/>
    </row>
    <row r="232" spans="6:6" x14ac:dyDescent="0.25">
      <c r="F232" s="22"/>
    </row>
    <row r="233" spans="6:6" x14ac:dyDescent="0.25">
      <c r="F233" s="22"/>
    </row>
    <row r="234" spans="6:6" x14ac:dyDescent="0.25">
      <c r="F234" s="22"/>
    </row>
    <row r="235" spans="6:6" x14ac:dyDescent="0.25">
      <c r="F235" s="22"/>
    </row>
    <row r="236" spans="6:6" x14ac:dyDescent="0.25">
      <c r="F236" s="22"/>
    </row>
    <row r="237" spans="6:6" x14ac:dyDescent="0.25">
      <c r="F237" s="22"/>
    </row>
    <row r="238" spans="6:6" x14ac:dyDescent="0.25">
      <c r="F238" s="22"/>
    </row>
    <row r="239" spans="6:6" x14ac:dyDescent="0.25">
      <c r="F239" s="22"/>
    </row>
    <row r="240" spans="6:6" x14ac:dyDescent="0.25">
      <c r="F240" s="22"/>
    </row>
    <row r="241" spans="6:6" x14ac:dyDescent="0.25">
      <c r="F241" s="22"/>
    </row>
    <row r="242" spans="6:6" x14ac:dyDescent="0.25">
      <c r="F242" s="22"/>
    </row>
    <row r="243" spans="6:6" x14ac:dyDescent="0.25">
      <c r="F243" s="22"/>
    </row>
    <row r="244" spans="6:6" x14ac:dyDescent="0.25">
      <c r="F244" s="22"/>
    </row>
    <row r="245" spans="6:6" x14ac:dyDescent="0.25">
      <c r="F245" s="22"/>
    </row>
    <row r="246" spans="6:6" x14ac:dyDescent="0.25">
      <c r="F246" s="22"/>
    </row>
    <row r="247" spans="6:6" x14ac:dyDescent="0.25">
      <c r="F247" s="22"/>
    </row>
    <row r="248" spans="6:6" x14ac:dyDescent="0.25">
      <c r="F248" s="22"/>
    </row>
    <row r="249" spans="6:6" x14ac:dyDescent="0.25">
      <c r="F249" s="22"/>
    </row>
    <row r="250" spans="6:6" x14ac:dyDescent="0.25">
      <c r="F250" s="22"/>
    </row>
    <row r="251" spans="6:6" x14ac:dyDescent="0.25">
      <c r="F251" s="22"/>
    </row>
    <row r="252" spans="6:6" x14ac:dyDescent="0.25">
      <c r="F252" s="22"/>
    </row>
    <row r="253" spans="6:6" x14ac:dyDescent="0.25">
      <c r="F253" s="22"/>
    </row>
    <row r="254" spans="6:6" x14ac:dyDescent="0.25">
      <c r="F254" s="22"/>
    </row>
    <row r="255" spans="6:6" x14ac:dyDescent="0.25">
      <c r="F255" s="22"/>
    </row>
    <row r="256" spans="6:6" x14ac:dyDescent="0.25">
      <c r="F256" s="22"/>
    </row>
    <row r="257" spans="6:6" x14ac:dyDescent="0.25">
      <c r="F257" s="22"/>
    </row>
  </sheetData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scowan</dc:creator>
  <cp:lastModifiedBy>Owner</cp:lastModifiedBy>
  <cp:lastPrinted>2016-07-29T18:04:39Z</cp:lastPrinted>
  <dcterms:created xsi:type="dcterms:W3CDTF">2016-07-14T21:31:16Z</dcterms:created>
  <dcterms:modified xsi:type="dcterms:W3CDTF">2018-04-10T03:53:02Z</dcterms:modified>
</cp:coreProperties>
</file>